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18 ulicami" sheetId="3" r:id="rId1"/>
  </sheets>
  <calcPr calcId="152511"/>
</workbook>
</file>

<file path=xl/calcChain.xml><?xml version="1.0" encoding="utf-8"?>
<calcChain xmlns="http://schemas.openxmlformats.org/spreadsheetml/2006/main">
  <c r="O51" i="3" l="1"/>
  <c r="O144" i="3"/>
  <c r="O199" i="3"/>
  <c r="O137" i="3"/>
  <c r="O108" i="3"/>
  <c r="O90" i="3"/>
  <c r="O75" i="3"/>
  <c r="O101" i="3"/>
  <c r="O76" i="3"/>
  <c r="O118" i="3"/>
  <c r="O55" i="3"/>
  <c r="O54" i="3"/>
  <c r="O93" i="3"/>
  <c r="O188" i="3"/>
  <c r="O136" i="3"/>
  <c r="O135" i="3"/>
  <c r="O95" i="3"/>
  <c r="O64" i="3"/>
  <c r="O66" i="3"/>
  <c r="O65" i="3"/>
  <c r="O134" i="3" l="1"/>
  <c r="O96" i="3" l="1"/>
  <c r="O45" i="3"/>
  <c r="O44" i="3"/>
  <c r="O72" i="3"/>
  <c r="O73" i="3" l="1"/>
  <c r="O74" i="3"/>
  <c r="O143" i="3" l="1"/>
  <c r="O194" i="3"/>
  <c r="O48" i="3" l="1"/>
  <c r="O71" i="3"/>
  <c r="O77" i="3"/>
  <c r="O39" i="3"/>
  <c r="O38" i="3"/>
  <c r="O117" i="3"/>
  <c r="O59" i="3"/>
  <c r="R251" i="3" l="1"/>
  <c r="R225" i="3"/>
  <c r="O178" i="3" l="1"/>
  <c r="O26" i="3"/>
  <c r="O69" i="3"/>
  <c r="O34" i="3"/>
  <c r="O33" i="3"/>
  <c r="O70" i="3" l="1"/>
  <c r="O170" i="3" l="1"/>
  <c r="O47" i="3"/>
  <c r="O177" i="3" l="1"/>
  <c r="O175" i="3"/>
  <c r="L251" i="3" l="1"/>
  <c r="B235" i="3"/>
  <c r="B236" i="3" s="1"/>
  <c r="B237" i="3" s="1"/>
  <c r="B238" i="3" s="1"/>
  <c r="B239" i="3" s="1"/>
  <c r="B240" i="3" s="1"/>
  <c r="B241" i="3" s="1"/>
  <c r="B242" i="3" s="1"/>
  <c r="B243" i="3" s="1"/>
  <c r="B244" i="3" s="1"/>
  <c r="B246" i="3" s="1"/>
  <c r="B247" i="3" s="1"/>
  <c r="B248" i="3" s="1"/>
  <c r="B249" i="3" s="1"/>
  <c r="K225" i="3"/>
  <c r="O53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8" i="3"/>
  <c r="O197" i="3"/>
  <c r="O196" i="3"/>
  <c r="O195" i="3"/>
  <c r="O193" i="3"/>
  <c r="O192" i="3"/>
  <c r="O191" i="3"/>
  <c r="O190" i="3"/>
  <c r="O189" i="3"/>
  <c r="O187" i="3"/>
  <c r="O186" i="3"/>
  <c r="O185" i="3"/>
  <c r="O184" i="3"/>
  <c r="O183" i="3"/>
  <c r="O182" i="3"/>
  <c r="O181" i="3"/>
  <c r="O180" i="3"/>
  <c r="O179" i="3"/>
  <c r="O176" i="3"/>
  <c r="O174" i="3"/>
  <c r="O173" i="3"/>
  <c r="O172" i="3"/>
  <c r="O171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2" i="3"/>
  <c r="O141" i="3"/>
  <c r="O140" i="3"/>
  <c r="O139" i="3"/>
  <c r="O138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6" i="3"/>
  <c r="O115" i="3"/>
  <c r="O114" i="3"/>
  <c r="O113" i="3"/>
  <c r="O112" i="3"/>
  <c r="O111" i="3"/>
  <c r="O110" i="3"/>
  <c r="O109" i="3"/>
  <c r="O106" i="3"/>
  <c r="O105" i="3"/>
  <c r="O103" i="3"/>
  <c r="O102" i="3"/>
  <c r="O100" i="3"/>
  <c r="O99" i="3"/>
  <c r="O98" i="3"/>
  <c r="O97" i="3"/>
  <c r="O92" i="3"/>
  <c r="O91" i="3"/>
  <c r="O89" i="3"/>
  <c r="O88" i="3"/>
  <c r="O87" i="3"/>
  <c r="O86" i="3"/>
  <c r="O85" i="3"/>
  <c r="O84" i="3"/>
  <c r="O83" i="3"/>
  <c r="O82" i="3"/>
  <c r="O81" i="3"/>
  <c r="O80" i="3"/>
  <c r="O94" i="3"/>
  <c r="O79" i="3"/>
  <c r="O78" i="3"/>
  <c r="O68" i="3"/>
  <c r="O67" i="3"/>
  <c r="O63" i="3"/>
  <c r="O62" i="3"/>
  <c r="O61" i="3"/>
  <c r="O60" i="3"/>
  <c r="O58" i="3"/>
  <c r="O57" i="3"/>
  <c r="O56" i="3"/>
  <c r="O50" i="3"/>
  <c r="O49" i="3"/>
  <c r="O46" i="3"/>
  <c r="O43" i="3"/>
  <c r="O42" i="3"/>
  <c r="O41" i="3"/>
  <c r="O40" i="3"/>
  <c r="O37" i="3"/>
  <c r="O36" i="3"/>
  <c r="O35" i="3"/>
  <c r="O32" i="3"/>
  <c r="O31" i="3"/>
  <c r="O30" i="3"/>
  <c r="O29" i="3"/>
  <c r="O28" i="3"/>
  <c r="O25" i="3"/>
  <c r="O24" i="3"/>
  <c r="O23" i="3"/>
  <c r="B23" i="3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I3" i="3"/>
  <c r="O225" i="3" l="1"/>
</calcChain>
</file>

<file path=xl/comments1.xml><?xml version="1.0" encoding="utf-8"?>
<comments xmlns="http://schemas.openxmlformats.org/spreadsheetml/2006/main">
  <authors>
    <author>Autor</author>
  </authors>
  <commentList>
    <comment ref="J10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3x50W+ 1x60W</t>
        </r>
      </text>
    </comment>
  </commentList>
</comments>
</file>

<file path=xl/sharedStrings.xml><?xml version="1.0" encoding="utf-8"?>
<sst xmlns="http://schemas.openxmlformats.org/spreadsheetml/2006/main" count="979" uniqueCount="459">
  <si>
    <t xml:space="preserve">punkt pomiarowo-sterowniczy </t>
  </si>
  <si>
    <t xml:space="preserve">Podwale Zjazdowa </t>
  </si>
  <si>
    <t xml:space="preserve">nr licznika </t>
  </si>
  <si>
    <t>moc</t>
  </si>
  <si>
    <t>szt</t>
  </si>
  <si>
    <t>Nad Lubatówką</t>
  </si>
  <si>
    <t xml:space="preserve">boczna Czajkowskiego nad Lubatówką  </t>
  </si>
  <si>
    <t xml:space="preserve">Powstańców Śląskich – Boczna </t>
  </si>
  <si>
    <t xml:space="preserve">Lokalizacja oświetlenia </t>
  </si>
  <si>
    <t>Rodzaj oświetlenia</t>
  </si>
  <si>
    <t>LED</t>
  </si>
  <si>
    <t>Typ oprawy</t>
  </si>
  <si>
    <t>GSL45WH/E40</t>
  </si>
  <si>
    <t xml:space="preserve">oświetlenie iluminacyjne Rynku  </t>
  </si>
  <si>
    <t>WB60</t>
  </si>
  <si>
    <t xml:space="preserve">Bieszczadzka Krzyż Papieski </t>
  </si>
  <si>
    <t xml:space="preserve">Grodzka-Podkarpacka </t>
  </si>
  <si>
    <t xml:space="preserve">Ścieżka piesza Podkarpacka –Wyszyńskiego </t>
  </si>
  <si>
    <t>Bieszczadzka</t>
  </si>
  <si>
    <t xml:space="preserve">łącznik Łukasiewicza-Czajkowskiego </t>
  </si>
  <si>
    <t xml:space="preserve">Bieszczadzka Boczna </t>
  </si>
  <si>
    <t xml:space="preserve">ul. Boczna od Bieszczadzkiej </t>
  </si>
  <si>
    <t>Franciszkańska</t>
  </si>
  <si>
    <t xml:space="preserve">ul. Podcienia od Sienkiewicza </t>
  </si>
  <si>
    <t>Korczyńska</t>
  </si>
  <si>
    <t xml:space="preserve">GSL45WH/E40 </t>
  </si>
  <si>
    <t xml:space="preserve">odcinek ul. Piastowskiej przy blokach od strony cmentarza </t>
  </si>
  <si>
    <t>Bieszczada</t>
  </si>
  <si>
    <t>Wisze</t>
  </si>
  <si>
    <t>2889627, 4261969</t>
  </si>
  <si>
    <t>Żółkiewskiego</t>
  </si>
  <si>
    <t xml:space="preserve">łącznik ul. Składowej z ul. Żwirki i Wigury </t>
  </si>
  <si>
    <t xml:space="preserve">teren przy szpitalu ul. Grodzka </t>
  </si>
  <si>
    <t>Zielona</t>
  </si>
  <si>
    <t xml:space="preserve">Kruczkowskiego </t>
  </si>
  <si>
    <t>Krakowska</t>
  </si>
  <si>
    <t>00036722</t>
  </si>
  <si>
    <t>Krukierka</t>
  </si>
  <si>
    <t xml:space="preserve">Szarych Szeregów  </t>
  </si>
  <si>
    <t xml:space="preserve">Leśna </t>
  </si>
  <si>
    <t>22473778, 3724347</t>
  </si>
  <si>
    <t xml:space="preserve">Powstańców Śląskich – Różana </t>
  </si>
  <si>
    <t xml:space="preserve"> Różana </t>
  </si>
  <si>
    <t xml:space="preserve">Parking Krakowska </t>
  </si>
  <si>
    <t>Mazurkiewiczów</t>
  </si>
  <si>
    <t xml:space="preserve">M. Curie - Skłodowska </t>
  </si>
  <si>
    <t>LU 2</t>
  </si>
  <si>
    <t xml:space="preserve">Nad Badoniem </t>
  </si>
  <si>
    <t xml:space="preserve">Bema Konarskiego </t>
  </si>
  <si>
    <t xml:space="preserve">Bohaterów Westerplatte Rondo </t>
  </si>
  <si>
    <t xml:space="preserve">Żwirki i Wigury </t>
  </si>
  <si>
    <t>LU6</t>
  </si>
  <si>
    <t>Witosa</t>
  </si>
  <si>
    <t>Naftowa</t>
  </si>
  <si>
    <t>Wyspiańskiego</t>
  </si>
  <si>
    <t>Zręcińska</t>
  </si>
  <si>
    <t>Podkarpacka</t>
  </si>
  <si>
    <t>Pużaka</t>
  </si>
  <si>
    <t>Składowa</t>
  </si>
  <si>
    <t xml:space="preserve">Łącznik ul. Witosa, Traugutta, Langiewicza  </t>
  </si>
  <si>
    <t>Suchodolska</t>
  </si>
  <si>
    <t>00053478</t>
  </si>
  <si>
    <t xml:space="preserve">Zręcińska – Lotników </t>
  </si>
  <si>
    <t xml:space="preserve">YK –A64W </t>
  </si>
  <si>
    <t>Leśna</t>
  </si>
  <si>
    <t xml:space="preserve">ADQUEN 62 W </t>
  </si>
  <si>
    <t xml:space="preserve">Wały nad Lubatówką </t>
  </si>
  <si>
    <t>Tkacka</t>
  </si>
  <si>
    <t>00241575</t>
  </si>
  <si>
    <t xml:space="preserve">ADQUEN 100 W </t>
  </si>
  <si>
    <t>Zawrzyckiego</t>
  </si>
  <si>
    <t>00215227</t>
  </si>
  <si>
    <t>00215825</t>
  </si>
  <si>
    <t>stylizowane</t>
  </si>
  <si>
    <t>Podwale</t>
  </si>
  <si>
    <t>00215226</t>
  </si>
  <si>
    <t xml:space="preserve">ADQUEN OU </t>
  </si>
  <si>
    <t xml:space="preserve">ul. Franciszkańska </t>
  </si>
  <si>
    <t xml:space="preserve">Zręcińska Tereny Inwestycyjne  </t>
  </si>
  <si>
    <t xml:space="preserve">Kaczorowskiego Lotników </t>
  </si>
  <si>
    <t>56W dwumodułowe</t>
  </si>
  <si>
    <t>40W dwumodułowe</t>
  </si>
  <si>
    <t xml:space="preserve">Decowskiego  </t>
  </si>
  <si>
    <t xml:space="preserve">Zielona </t>
  </si>
  <si>
    <t xml:space="preserve">03 LIBRA LED 30W </t>
  </si>
  <si>
    <t xml:space="preserve">Blich </t>
  </si>
  <si>
    <t>kW</t>
  </si>
  <si>
    <t xml:space="preserve">boczna Łukasiewicza  </t>
  </si>
  <si>
    <t xml:space="preserve">TECEO48 </t>
  </si>
  <si>
    <t>L.p.</t>
  </si>
  <si>
    <t>Razem</t>
  </si>
  <si>
    <t>moc jednostkowa</t>
  </si>
  <si>
    <t>termin gwarancji</t>
  </si>
  <si>
    <t>13.02.2019r</t>
  </si>
  <si>
    <t>Żwirki i Wigury</t>
  </si>
  <si>
    <t xml:space="preserve">CITY LED 66W  </t>
  </si>
  <si>
    <t>14.12.2018r</t>
  </si>
  <si>
    <t xml:space="preserve">LU2 </t>
  </si>
  <si>
    <t>TECEO1/2</t>
  </si>
  <si>
    <t xml:space="preserve">Okrzei parking </t>
  </si>
  <si>
    <t xml:space="preserve">Piastowska przy wypożyczalni </t>
  </si>
  <si>
    <t>LU2</t>
  </si>
  <si>
    <t>31.08.2020r</t>
  </si>
  <si>
    <t>Mięsowicza</t>
  </si>
  <si>
    <t>GLC-LD02</t>
  </si>
  <si>
    <t>KP001</t>
  </si>
  <si>
    <t>KP0001</t>
  </si>
  <si>
    <t>Willowa</t>
  </si>
  <si>
    <t>LU</t>
  </si>
  <si>
    <t xml:space="preserve">KP-002/65W </t>
  </si>
  <si>
    <t>12.11.2018r</t>
  </si>
  <si>
    <t>27.08.2020r</t>
  </si>
  <si>
    <t>9.12.2022r</t>
  </si>
  <si>
    <t>TECEO-1</t>
  </si>
  <si>
    <t>30.11.2018</t>
  </si>
  <si>
    <t>przerobiona hybryda</t>
  </si>
  <si>
    <t>22.12.2018r</t>
  </si>
  <si>
    <t>cmentarz, RG/ZNzUP</t>
  </si>
  <si>
    <t>16x2</t>
  </si>
  <si>
    <t>oprawa parkowa</t>
  </si>
  <si>
    <t xml:space="preserve">LUG CITY </t>
  </si>
  <si>
    <t>Plac konstytucji III Maja</t>
  </si>
  <si>
    <t>40x1+5x2+1x3</t>
  </si>
  <si>
    <t>Słupek oświetleniowy</t>
  </si>
  <si>
    <t>oprawa najazdowa</t>
  </si>
  <si>
    <t>oprawa dogruntowa</t>
  </si>
  <si>
    <t>pas świetlny</t>
  </si>
  <si>
    <t>11.2022r</t>
  </si>
  <si>
    <t>DK-28 III etap</t>
  </si>
  <si>
    <t xml:space="preserve">TECEO   </t>
  </si>
  <si>
    <t>20.11.2022r.</t>
  </si>
  <si>
    <t xml:space="preserve">LU-2 </t>
  </si>
  <si>
    <t>LU-6</t>
  </si>
  <si>
    <t>20.10.2022r</t>
  </si>
  <si>
    <t>LU-2</t>
  </si>
  <si>
    <t>20.04.2019r</t>
  </si>
  <si>
    <t>VOLTANA 2</t>
  </si>
  <si>
    <t>16.11.2022r</t>
  </si>
  <si>
    <t xml:space="preserve">LED GLC </t>
  </si>
  <si>
    <t xml:space="preserve">Droga G </t>
  </si>
  <si>
    <t>Droga G</t>
  </si>
  <si>
    <t xml:space="preserve">Droga KDL1 i KDL2; </t>
  </si>
  <si>
    <t xml:space="preserve">TECEO1 48LED </t>
  </si>
  <si>
    <t>LED KP-BAT-60W</t>
  </si>
  <si>
    <t>16.06.2019r</t>
  </si>
  <si>
    <t xml:space="preserve">Bieszczadzka </t>
  </si>
  <si>
    <t xml:space="preserve">Bieszczadzka   </t>
  </si>
  <si>
    <t xml:space="preserve"> Wisze </t>
  </si>
  <si>
    <t xml:space="preserve"> Żółkiewskiego </t>
  </si>
  <si>
    <t xml:space="preserve"> Kruczkowskiego III etap  </t>
  </si>
  <si>
    <t xml:space="preserve">Wincentego Pola </t>
  </si>
  <si>
    <t xml:space="preserve">Krakowska  III etap  </t>
  </si>
  <si>
    <t xml:space="preserve">Bema </t>
  </si>
  <si>
    <t>Ikara</t>
  </si>
  <si>
    <t xml:space="preserve">Drzymały </t>
  </si>
  <si>
    <t xml:space="preserve">Orzeszkowej </t>
  </si>
  <si>
    <t xml:space="preserve">Okrzei (sięgacz) </t>
  </si>
  <si>
    <t>Piastowska</t>
  </si>
  <si>
    <t>Szklarska/Kryształowa</t>
  </si>
  <si>
    <t xml:space="preserve">Sportowa </t>
  </si>
  <si>
    <t xml:space="preserve">Okrzei -boczna </t>
  </si>
  <si>
    <t xml:space="preserve">Reymonta </t>
  </si>
  <si>
    <t xml:space="preserve">Magurów </t>
  </si>
  <si>
    <t>Reymonta</t>
  </si>
  <si>
    <t>Stapińskiego</t>
  </si>
  <si>
    <t xml:space="preserve">Lenika </t>
  </si>
  <si>
    <t>Krzywa</t>
  </si>
  <si>
    <t xml:space="preserve">Bieszczada boczna do ul. </t>
  </si>
  <si>
    <t>Ślączka</t>
  </si>
  <si>
    <t>Krótka</t>
  </si>
  <si>
    <t>Platynowa</t>
  </si>
  <si>
    <t xml:space="preserve">Mostowa </t>
  </si>
  <si>
    <t xml:space="preserve">Okrzei, </t>
  </si>
  <si>
    <t>Mielczarskiego-Pużaka, kładka</t>
  </si>
  <si>
    <t>Skrajna</t>
  </si>
  <si>
    <t xml:space="preserve">Zaścianek  </t>
  </si>
  <si>
    <t>Wyszyńskiego</t>
  </si>
  <si>
    <t xml:space="preserve">Okrzei-boczna, </t>
  </si>
  <si>
    <t xml:space="preserve">Zagórze –boczna, </t>
  </si>
  <si>
    <t>Długa</t>
  </si>
  <si>
    <t>Słoneczna-most</t>
  </si>
  <si>
    <t xml:space="preserve">Chopina; </t>
  </si>
  <si>
    <t xml:space="preserve">Rondo Bohaterów Westerplatte  </t>
  </si>
  <si>
    <t xml:space="preserve">Zręcińska Podkarpacka </t>
  </si>
  <si>
    <t xml:space="preserve">SO, ul. Żniwna </t>
  </si>
  <si>
    <t>bd</t>
  </si>
  <si>
    <t xml:space="preserve">Powstańców Warszawskich </t>
  </si>
  <si>
    <t xml:space="preserve">Grodzka   teren przy szpitalu  </t>
  </si>
  <si>
    <t xml:space="preserve">Łukasiewicza i Czajkowskiego </t>
  </si>
  <si>
    <t xml:space="preserve">Batorego </t>
  </si>
  <si>
    <t>Batorego</t>
  </si>
  <si>
    <t xml:space="preserve">Składowa z ul. Żwirki i Wigury </t>
  </si>
  <si>
    <t xml:space="preserve">Krakowska  Parking </t>
  </si>
  <si>
    <t>Asnyka - Most</t>
  </si>
  <si>
    <t>stan na dzień</t>
  </si>
  <si>
    <t>I.</t>
  </si>
  <si>
    <t>II.</t>
  </si>
  <si>
    <t>Magnolia LED 72</t>
  </si>
  <si>
    <t>12.08.2019r</t>
  </si>
  <si>
    <t>Zręcińska/Skłodowskiej-Curie</t>
  </si>
  <si>
    <t>Zagórze sięgacz</t>
  </si>
  <si>
    <t>LU2 56W</t>
  </si>
  <si>
    <t>Podkarpacka Zręcińska Istniejąca</t>
  </si>
  <si>
    <t>Zagórze  Istniejąca</t>
  </si>
  <si>
    <t>Kopernika</t>
  </si>
  <si>
    <t>KP-BAT-60W LED</t>
  </si>
  <si>
    <t>Decowskiego</t>
  </si>
  <si>
    <t>12.08.2020r</t>
  </si>
  <si>
    <t>12.10.2019r</t>
  </si>
  <si>
    <t>Drzymały</t>
  </si>
  <si>
    <t>12.10.2020r</t>
  </si>
  <si>
    <t>Krakowska (od sł 1/20)</t>
  </si>
  <si>
    <t>Mirandoli Pika</t>
  </si>
  <si>
    <t>Mickiewicza boczna</t>
  </si>
  <si>
    <t>Wyszyńskiego boczna</t>
  </si>
  <si>
    <t>Wyszyńskiego boczna / Suchodół 6</t>
  </si>
  <si>
    <t>EKO-OPU-60W</t>
  </si>
  <si>
    <t>11.10.2019r</t>
  </si>
  <si>
    <t>Chopina</t>
  </si>
  <si>
    <t xml:space="preserve">Zjazdowa </t>
  </si>
  <si>
    <t>Libra LED 54W</t>
  </si>
  <si>
    <t>03.11.2019r</t>
  </si>
  <si>
    <t>31.05.2021r</t>
  </si>
  <si>
    <t>na gwarancji</t>
  </si>
  <si>
    <t>Teceo-1</t>
  </si>
  <si>
    <t>Teceo 1</t>
  </si>
  <si>
    <t>Plac przy kościele Farnym</t>
  </si>
  <si>
    <t>Emilii Plater</t>
  </si>
  <si>
    <t>rok budowy</t>
  </si>
  <si>
    <t xml:space="preserve">Bieszczada </t>
  </si>
  <si>
    <t>Traugutta ist ul. Stara część</t>
  </si>
  <si>
    <t>Powstańców Śląskich SO</t>
  </si>
  <si>
    <t>Żniwna  SO</t>
  </si>
  <si>
    <t>Szklarska SO</t>
  </si>
  <si>
    <t>Sportowa SO</t>
  </si>
  <si>
    <t xml:space="preserve">Okrzei ul. boczna </t>
  </si>
  <si>
    <t>Reymonta SO "WO"</t>
  </si>
  <si>
    <t xml:space="preserve">Tysiąclecia </t>
  </si>
  <si>
    <t>Mięsowicza SO</t>
  </si>
  <si>
    <t>Fredry rozdz nn ul istniejący</t>
  </si>
  <si>
    <t>Krzywa SO (istniejący) ul.</t>
  </si>
  <si>
    <t>Prochownia (istniejący SO )</t>
  </si>
  <si>
    <t xml:space="preserve">Krótka SO </t>
  </si>
  <si>
    <t>Lewakowskiego (istniejący)</t>
  </si>
  <si>
    <t>Skrajna SO-1, ul,.</t>
  </si>
  <si>
    <t>Okrzei –boczna-istniejacy SO</t>
  </si>
  <si>
    <t>Podkarpacka SO-2 (nadleśnictwo)</t>
  </si>
  <si>
    <t>Skrajna, istniejący</t>
  </si>
  <si>
    <t>Długa, istniejący</t>
  </si>
  <si>
    <t>Droga KDL1 i KDL2 szafa SO</t>
  </si>
  <si>
    <t>Reymonta "WO"</t>
  </si>
  <si>
    <t xml:space="preserve">Tysiąclecia szo Nr 111 </t>
  </si>
  <si>
    <t>Naftowa ZOR 396</t>
  </si>
  <si>
    <t>Żwirki Wigury Krosno SOP</t>
  </si>
  <si>
    <t>A P O</t>
  </si>
  <si>
    <t xml:space="preserve"> S I E C I O W E     P U N K T Y     O Ś W I E T L E N I O W E </t>
  </si>
  <si>
    <t xml:space="preserve"> Powstańców Śląskich </t>
  </si>
  <si>
    <t xml:space="preserve">Rynek CDS </t>
  </si>
  <si>
    <t xml:space="preserve">Konarskiego </t>
  </si>
  <si>
    <t xml:space="preserve">ul. Prochownia dojazd do USC </t>
  </si>
  <si>
    <t xml:space="preserve">Korczyńska </t>
  </si>
  <si>
    <t xml:space="preserve">Płyta Rynku </t>
  </si>
  <si>
    <t xml:space="preserve">podcienia od ul. Słowackiego </t>
  </si>
  <si>
    <t xml:space="preserve">Blich, ul. Słowackiego, ul. Piłsudskiego, ul. Pawła z Krosna    </t>
  </si>
  <si>
    <t xml:space="preserve">Podkarpacka / Grodzka SO-1 </t>
  </si>
  <si>
    <t xml:space="preserve">Podkarpacka/Zręcińska ( „Malwa”) </t>
  </si>
  <si>
    <t>Podkarpacka „SO WPHW”</t>
  </si>
  <si>
    <t>Piastowska ( hydrofornia)</t>
  </si>
  <si>
    <t xml:space="preserve">Okrzei SO, </t>
  </si>
  <si>
    <t>Droga G SOU-2, trafo Lotników</t>
  </si>
  <si>
    <t>Droga G SOU-1; trafo Głowienka 6</t>
  </si>
  <si>
    <t>Decowskiego  trafo nn</t>
  </si>
  <si>
    <t xml:space="preserve">Bieszczadzka/Droga G SO-3 </t>
  </si>
  <si>
    <t xml:space="preserve">Słoneczna-most trafo Suchodół 1 </t>
  </si>
  <si>
    <t xml:space="preserve">Stapińskiego nn Krościenko2 </t>
  </si>
  <si>
    <t xml:space="preserve">Traugutta Pawilon -4 obw w Trafo </t>
  </si>
  <si>
    <t>Wojska Polskiego 5 (389) SO 404</t>
  </si>
  <si>
    <t>Żeromskiego ( rozdz nn)</t>
  </si>
  <si>
    <t xml:space="preserve">Wyspiańskiego nn Turaszówka 11 </t>
  </si>
  <si>
    <t xml:space="preserve">dojazd do Bieszczadzka 5 (od ul. Lwowskiej) </t>
  </si>
  <si>
    <t>Spółdzielcza, Sienkiewicza , plac Portiusa, Ordynacka, Szczepanika, Kazimierza Wielkiego</t>
  </si>
  <si>
    <t xml:space="preserve"> A U T O N O M I C Z N E     P U N K T Y     O Ś W I E T L E N I O W E </t>
  </si>
  <si>
    <t>ilość szt.</t>
  </si>
  <si>
    <t>SZCZEGÓŁOWA  SPECYFIKACJA  TECHNICZNA</t>
  </si>
  <si>
    <t>Łączna ilość punktów oświetlenia</t>
  </si>
  <si>
    <t>sieciowe punkty oświetlenia</t>
  </si>
  <si>
    <t xml:space="preserve">na konserwacji pełnej </t>
  </si>
  <si>
    <t>RAZEM</t>
  </si>
  <si>
    <t>autonomiczne punkty oświetlenia</t>
  </si>
  <si>
    <t>w tym:</t>
  </si>
  <si>
    <t>LOKALICAZJA:</t>
  </si>
  <si>
    <t>Konserwacja ograniczona (na gwarancji)</t>
  </si>
  <si>
    <t>Stara cz.Traugutta</t>
  </si>
  <si>
    <t>Łącznik Żwirki Wigury-Lelewela</t>
  </si>
  <si>
    <t xml:space="preserve">Tysiąclecia - Podkarpacka  </t>
  </si>
  <si>
    <t>Witosa – Podkarpacka II etap</t>
  </si>
  <si>
    <t>TECEO 1</t>
  </si>
  <si>
    <t>31.10.2023r</t>
  </si>
  <si>
    <t>15.12.2019</t>
  </si>
  <si>
    <t>Sięgacz od Długiej  do nr 9</t>
  </si>
  <si>
    <t xml:space="preserve">od ul. Powstańców </t>
  </si>
  <si>
    <t xml:space="preserve">Śląskich do ul. Bursaki </t>
  </si>
  <si>
    <t>Popiełuszki - Podkarpacka łącznik</t>
  </si>
  <si>
    <t>SO Polanka 6</t>
  </si>
  <si>
    <t>28.12.2019</t>
  </si>
  <si>
    <t>Sportowa 2016</t>
  </si>
  <si>
    <t>Sportowa 2015</t>
  </si>
  <si>
    <t>Szklarska</t>
  </si>
  <si>
    <t>Szklarska  istniejąca</t>
  </si>
  <si>
    <t>48 LED56W</t>
  </si>
  <si>
    <t>19.07.2021</t>
  </si>
  <si>
    <t>Decowskiego parking-kościół</t>
  </si>
  <si>
    <t>48LED107W</t>
  </si>
  <si>
    <t>25.11.2021</t>
  </si>
  <si>
    <t>Sportowa 2017</t>
  </si>
  <si>
    <t>LSJA60W</t>
  </si>
  <si>
    <t>31.03.2020</t>
  </si>
  <si>
    <t>60WLSJA</t>
  </si>
  <si>
    <t>10.04.2020r</t>
  </si>
  <si>
    <t>Jasna - Sportowa</t>
  </si>
  <si>
    <t>Jasna -Turaszówka</t>
  </si>
  <si>
    <t>Bieszczadzka Pomnik z Krzyżem</t>
  </si>
  <si>
    <t>00214729</t>
  </si>
  <si>
    <t>Bieszczadzka modernizacja cokołu pomnika JPII</t>
  </si>
  <si>
    <t>Jasna</t>
  </si>
  <si>
    <t>Białobrzeska</t>
  </si>
  <si>
    <t>Jasna ZPL SOU 101</t>
  </si>
  <si>
    <t>12.05.2020</t>
  </si>
  <si>
    <t>56W LU2</t>
  </si>
  <si>
    <t xml:space="preserve">Białobrzeska - dobuduwa Wysypisko smieci  nr 850 </t>
  </si>
  <si>
    <t>SOU</t>
  </si>
  <si>
    <t>56W LU 2</t>
  </si>
  <si>
    <t>29.05.2020</t>
  </si>
  <si>
    <t>01319402</t>
  </si>
  <si>
    <t>Długa sięgacz</t>
  </si>
  <si>
    <t>Długa boczna</t>
  </si>
  <si>
    <t>91298087</t>
  </si>
  <si>
    <t>22.06.2020r</t>
  </si>
  <si>
    <t>Naftowa - Mirandoli Pika</t>
  </si>
  <si>
    <t>Oświetlenie  majątku  własności UM KROSNO</t>
  </si>
  <si>
    <t xml:space="preserve">  Z a ł ą c z n i k    N r  1.</t>
  </si>
  <si>
    <t>Oświetlenie uliczne</t>
  </si>
  <si>
    <t>dobudowa rozproszona</t>
  </si>
  <si>
    <t>18.07.2020r</t>
  </si>
  <si>
    <t>SOU Krakowska</t>
  </si>
  <si>
    <t>11.07.2020r</t>
  </si>
  <si>
    <t>SO Lwowska</t>
  </si>
  <si>
    <t>10.08.2022r</t>
  </si>
  <si>
    <t>Blich schody</t>
  </si>
  <si>
    <t>Turaszówka 4</t>
  </si>
  <si>
    <t>Decowskiego Kościół</t>
  </si>
  <si>
    <t>Decowskiego- boczna</t>
  </si>
  <si>
    <t>LED60WLSJA 5400lm</t>
  </si>
  <si>
    <t>Wojska Polskiego Zatoka</t>
  </si>
  <si>
    <t>LED GLC-LD02</t>
  </si>
  <si>
    <t>24.08.2023r</t>
  </si>
  <si>
    <t>Zatoka Wojska Poslkiego</t>
  </si>
  <si>
    <t>Prządki</t>
  </si>
  <si>
    <t>LED50WLSJA5400lmW</t>
  </si>
  <si>
    <t>19.10.2020r</t>
  </si>
  <si>
    <t>Prządki SOU 812</t>
  </si>
  <si>
    <t>Jeleniówka</t>
  </si>
  <si>
    <t>Jeleniówka (przeniesione z Decowskiego)</t>
  </si>
  <si>
    <t>Jeleniówka ogródki działkowa</t>
  </si>
  <si>
    <t>stara hybryda</t>
  </si>
  <si>
    <t>03.08.2020</t>
  </si>
  <si>
    <t>7-1,2018</t>
  </si>
  <si>
    <t xml:space="preserve">Białobrzeska - zasilanie </t>
  </si>
  <si>
    <t>2-2,2018</t>
  </si>
  <si>
    <t>wysypisko</t>
  </si>
  <si>
    <t>Białobrzeska układ zasilania</t>
  </si>
  <si>
    <t>2-3,2018</t>
  </si>
  <si>
    <t>JP II słupki</t>
  </si>
  <si>
    <t>JP II dogruntowe</t>
  </si>
  <si>
    <t>6-4,2018</t>
  </si>
  <si>
    <t>4-5,2018</t>
  </si>
  <si>
    <t>7-8,2018</t>
  </si>
  <si>
    <t>07.06.2021</t>
  </si>
  <si>
    <t>08.06.2021</t>
  </si>
  <si>
    <t>1-9-2018</t>
  </si>
  <si>
    <t>7-10-2018</t>
  </si>
  <si>
    <t>11.05.2025</t>
  </si>
  <si>
    <t>nN-04kV</t>
  </si>
  <si>
    <t>Człowiekowskiego</t>
  </si>
  <si>
    <t>2-11-2018</t>
  </si>
  <si>
    <t>cosmo</t>
  </si>
  <si>
    <t>21.12.2024</t>
  </si>
  <si>
    <t>Człowiekowskiego II</t>
  </si>
  <si>
    <t>Człowiekowskiego I</t>
  </si>
  <si>
    <t>2-12-2018</t>
  </si>
  <si>
    <t>Moniuszki dobudowa</t>
  </si>
  <si>
    <t>Moniuszki</t>
  </si>
  <si>
    <t>15.12.2020</t>
  </si>
  <si>
    <t>2-13-2018</t>
  </si>
  <si>
    <t>Popiełuszki</t>
  </si>
  <si>
    <t>14.12.2020</t>
  </si>
  <si>
    <t>3-14-2018</t>
  </si>
  <si>
    <t>Goszczyńskiego</t>
  </si>
  <si>
    <t>2-15-2018</t>
  </si>
  <si>
    <t>16.07.2021</t>
  </si>
  <si>
    <t>Goszczyńskiego II</t>
  </si>
  <si>
    <t>Goszczyńskiego I</t>
  </si>
  <si>
    <t>22.12.2020</t>
  </si>
  <si>
    <t>2-16-2018</t>
  </si>
  <si>
    <t>25.05.2021</t>
  </si>
  <si>
    <t>120W KP</t>
  </si>
  <si>
    <t>2-17-2018</t>
  </si>
  <si>
    <t>Mostowa</t>
  </si>
  <si>
    <t>PIKEJDOB50</t>
  </si>
  <si>
    <t>5-18-2018</t>
  </si>
  <si>
    <t>25.07.2021</t>
  </si>
  <si>
    <t>8-18-2018</t>
  </si>
  <si>
    <t>16.05.2021</t>
  </si>
  <si>
    <t>Popiełuszki boczna tory</t>
  </si>
  <si>
    <t>3-20-2018</t>
  </si>
  <si>
    <t>AXIA</t>
  </si>
  <si>
    <t>04.07.2025</t>
  </si>
  <si>
    <t>SOD</t>
  </si>
  <si>
    <t>ME1ECO E40</t>
  </si>
  <si>
    <t>TECEO</t>
  </si>
  <si>
    <t>LSJA</t>
  </si>
  <si>
    <t>10.08.2021</t>
  </si>
  <si>
    <t>1-21-2018</t>
  </si>
  <si>
    <t>Mickiewicza</t>
  </si>
  <si>
    <t>5-23-2018</t>
  </si>
  <si>
    <t>07.09.2022</t>
  </si>
  <si>
    <t>1-24-2018</t>
  </si>
  <si>
    <t>10.05.2021</t>
  </si>
  <si>
    <t>1-25-2018</t>
  </si>
  <si>
    <t>14.12.2021</t>
  </si>
  <si>
    <t>Pigonia</t>
  </si>
  <si>
    <t>6-26-2018</t>
  </si>
  <si>
    <t>Kolejowa</t>
  </si>
  <si>
    <t>05.09.2021</t>
  </si>
  <si>
    <t>6-28-2018</t>
  </si>
  <si>
    <t>Klonowa</t>
  </si>
  <si>
    <t>1-29-2018</t>
  </si>
  <si>
    <t>05.09.2022</t>
  </si>
  <si>
    <t>7-27-2018</t>
  </si>
  <si>
    <t>1-30-2018</t>
  </si>
  <si>
    <t>Oficerska</t>
  </si>
  <si>
    <t>Oficerska / Podchorążych</t>
  </si>
  <si>
    <t>5-31-2018</t>
  </si>
  <si>
    <t>Powstańców Śląskich</t>
  </si>
  <si>
    <t>5-32-2018</t>
  </si>
  <si>
    <t xml:space="preserve">Zagórze </t>
  </si>
  <si>
    <t>Zagórze</t>
  </si>
  <si>
    <t>17.09.2022</t>
  </si>
  <si>
    <t xml:space="preserve">Prządki </t>
  </si>
  <si>
    <t>2-34-2018</t>
  </si>
  <si>
    <t>Długa wzdłuż działki 775</t>
  </si>
  <si>
    <t>24.10.2021</t>
  </si>
  <si>
    <t>Długa  Krosno SOP</t>
  </si>
  <si>
    <t>1-35-2018</t>
  </si>
  <si>
    <t>nr dok.</t>
  </si>
  <si>
    <t>Rodzaj ośw</t>
  </si>
  <si>
    <t>moc jedn</t>
  </si>
  <si>
    <t>21.07.2020</t>
  </si>
  <si>
    <t>4-7-2018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</si>
</sst>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/>
    <xf numFmtId="0" fontId="1" fillId="0" borderId="0" xfId="0" applyFont="1" applyFill="1" applyBorder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1" xfId="0" applyFont="1" applyFill="1" applyBorder="1"/>
    <xf numFmtId="0" fontId="1" fillId="2" borderId="2" xfId="0" applyFont="1" applyFill="1" applyBorder="1"/>
    <xf numFmtId="0" fontId="4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2" xfId="0" applyFont="1" applyBorder="1"/>
    <xf numFmtId="0" fontId="1" fillId="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0" xfId="0" applyFont="1"/>
    <xf numFmtId="0" fontId="8" fillId="0" borderId="2" xfId="0" applyFont="1" applyBorder="1"/>
    <xf numFmtId="0" fontId="8" fillId="2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0" borderId="2" xfId="0" quotePrefix="1" applyFont="1" applyBorder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9" fillId="0" borderId="2" xfId="0" applyFont="1" applyFill="1" applyBorder="1"/>
    <xf numFmtId="0" fontId="8" fillId="0" borderId="2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right"/>
    </xf>
    <xf numFmtId="0" fontId="8" fillId="0" borderId="2" xfId="0" quotePrefix="1" applyFont="1" applyFill="1" applyBorder="1" applyAlignment="1">
      <alignment horizontal="right"/>
    </xf>
    <xf numFmtId="0" fontId="8" fillId="2" borderId="2" xfId="0" quotePrefix="1" applyFont="1" applyFill="1" applyBorder="1" applyAlignment="1">
      <alignment horizontal="right"/>
    </xf>
    <xf numFmtId="0" fontId="8" fillId="6" borderId="2" xfId="0" applyFont="1" applyFill="1" applyBorder="1" applyAlignment="1">
      <alignment horizontal="right"/>
    </xf>
    <xf numFmtId="0" fontId="8" fillId="6" borderId="2" xfId="0" quotePrefix="1" applyFont="1" applyFill="1" applyBorder="1" applyAlignment="1">
      <alignment horizontal="right"/>
    </xf>
    <xf numFmtId="0" fontId="9" fillId="2" borderId="2" xfId="0" applyFont="1" applyFill="1" applyBorder="1"/>
    <xf numFmtId="0" fontId="8" fillId="6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quotePrefix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54"/>
  <sheetViews>
    <sheetView tabSelected="1" topLeftCell="A181" workbookViewId="0">
      <selection activeCell="R224" sqref="R224"/>
    </sheetView>
  </sheetViews>
  <sheetFormatPr defaultColWidth="9.140625" defaultRowHeight="14.25" outlineLevelCol="1" x14ac:dyDescent="0.2"/>
  <cols>
    <col min="1" max="1" width="1.42578125" style="1" customWidth="1"/>
    <col min="2" max="2" width="4.42578125" style="2" bestFit="1" customWidth="1"/>
    <col min="3" max="3" width="32.42578125" style="1" customWidth="1"/>
    <col min="4" max="4" width="4.5703125" style="1" customWidth="1"/>
    <col min="5" max="5" width="4.140625" style="2" customWidth="1"/>
    <col min="6" max="6" width="11" style="2" customWidth="1"/>
    <col min="7" max="7" width="27.42578125" style="1" customWidth="1"/>
    <col min="8" max="8" width="5.85546875" style="1" customWidth="1" outlineLevel="1"/>
    <col min="9" max="9" width="13.28515625" style="1" customWidth="1" outlineLevel="1"/>
    <col min="10" max="10" width="5.28515625" style="1" customWidth="1" outlineLevel="1"/>
    <col min="11" max="11" width="5.5703125" style="1" customWidth="1"/>
    <col min="12" max="12" width="3" style="1" customWidth="1"/>
    <col min="13" max="13" width="2" style="1" customWidth="1"/>
    <col min="14" max="14" width="2.5703125" style="1" customWidth="1"/>
    <col min="15" max="15" width="7.28515625" style="2" customWidth="1"/>
    <col min="16" max="16" width="7.140625" style="1" customWidth="1"/>
    <col min="17" max="17" width="7" style="2" customWidth="1"/>
    <col min="18" max="18" width="11.5703125" style="14" customWidth="1"/>
    <col min="19" max="16384" width="9.140625" style="1"/>
  </cols>
  <sheetData>
    <row r="1" spans="2:18" s="35" customFormat="1" ht="15" x14ac:dyDescent="0.2">
      <c r="B1" s="34"/>
      <c r="E1" s="34"/>
      <c r="F1" s="34"/>
      <c r="K1" s="35" t="s">
        <v>340</v>
      </c>
      <c r="O1" s="34"/>
      <c r="Q1" s="34"/>
      <c r="R1" s="37"/>
    </row>
    <row r="2" spans="2:18" s="35" customFormat="1" ht="15" x14ac:dyDescent="0.2">
      <c r="B2" s="34"/>
      <c r="E2" s="34"/>
      <c r="F2" s="34"/>
      <c r="O2" s="34"/>
      <c r="Q2" s="34"/>
      <c r="R2" s="37"/>
    </row>
    <row r="3" spans="2:18" s="35" customFormat="1" ht="15.75" x14ac:dyDescent="0.2">
      <c r="B3" s="34"/>
      <c r="E3" s="34"/>
      <c r="F3" s="62" t="s">
        <v>283</v>
      </c>
      <c r="I3" s="36">
        <f ca="1">TODAY()</f>
        <v>43434</v>
      </c>
      <c r="J3" s="35" t="s">
        <v>194</v>
      </c>
      <c r="O3" s="34"/>
      <c r="Q3" s="34"/>
      <c r="R3" s="37"/>
    </row>
    <row r="4" spans="2:18" s="35" customFormat="1" ht="15" x14ac:dyDescent="0.2">
      <c r="B4" s="59"/>
      <c r="C4" s="60" t="s">
        <v>339</v>
      </c>
      <c r="D4" s="60"/>
      <c r="E4" s="59"/>
      <c r="F4" s="61"/>
      <c r="G4" s="60"/>
      <c r="I4" s="36"/>
      <c r="O4" s="34"/>
      <c r="Q4" s="34"/>
      <c r="R4" s="37"/>
    </row>
    <row r="5" spans="2:18" s="35" customFormat="1" ht="11.25" customHeight="1" x14ac:dyDescent="0.2">
      <c r="B5" s="34"/>
      <c r="E5" s="34"/>
      <c r="F5" s="34"/>
      <c r="O5" s="34"/>
      <c r="Q5" s="34"/>
      <c r="R5" s="37"/>
    </row>
    <row r="6" spans="2:18" s="35" customFormat="1" ht="15" x14ac:dyDescent="0.2">
      <c r="B6" s="34"/>
      <c r="E6" s="34"/>
      <c r="F6" s="37" t="s">
        <v>284</v>
      </c>
      <c r="G6" s="34">
        <v>3126</v>
      </c>
      <c r="O6" s="34"/>
      <c r="Q6" s="34"/>
      <c r="R6" s="37"/>
    </row>
    <row r="7" spans="2:18" s="35" customFormat="1" ht="11.25" customHeight="1" x14ac:dyDescent="0.2">
      <c r="B7" s="34"/>
      <c r="E7" s="34"/>
      <c r="F7" s="37" t="s">
        <v>289</v>
      </c>
      <c r="G7" s="34"/>
      <c r="O7" s="34"/>
      <c r="Q7" s="34"/>
      <c r="R7" s="37"/>
    </row>
    <row r="8" spans="2:18" s="35" customFormat="1" ht="15" x14ac:dyDescent="0.2">
      <c r="B8" s="38" t="s">
        <v>195</v>
      </c>
      <c r="C8" s="39"/>
      <c r="D8" s="39"/>
      <c r="E8" s="38"/>
      <c r="F8" s="40" t="s">
        <v>285</v>
      </c>
      <c r="G8" s="38">
        <v>3107</v>
      </c>
      <c r="O8" s="34"/>
      <c r="Q8" s="34"/>
      <c r="R8" s="37"/>
    </row>
    <row r="9" spans="2:18" s="35" customFormat="1" ht="15" x14ac:dyDescent="0.2">
      <c r="B9" s="34"/>
      <c r="E9" s="34"/>
      <c r="F9" s="37" t="s">
        <v>286</v>
      </c>
      <c r="G9" s="34">
        <v>2349</v>
      </c>
      <c r="O9" s="34"/>
      <c r="Q9" s="34"/>
      <c r="R9" s="37"/>
    </row>
    <row r="10" spans="2:18" s="35" customFormat="1" ht="15" x14ac:dyDescent="0.2">
      <c r="B10" s="34"/>
      <c r="E10" s="34"/>
      <c r="F10" s="37" t="s">
        <v>291</v>
      </c>
      <c r="G10" s="34">
        <v>758</v>
      </c>
      <c r="O10" s="34"/>
      <c r="Q10" s="34"/>
      <c r="R10" s="37"/>
    </row>
    <row r="11" spans="2:18" s="35" customFormat="1" ht="15" x14ac:dyDescent="0.2">
      <c r="B11" s="38" t="s">
        <v>196</v>
      </c>
      <c r="C11" s="39"/>
      <c r="D11" s="39"/>
      <c r="E11" s="38"/>
      <c r="F11" s="40" t="s">
        <v>288</v>
      </c>
      <c r="G11" s="38">
        <v>19</v>
      </c>
      <c r="O11" s="34"/>
      <c r="Q11" s="34"/>
      <c r="R11" s="37"/>
    </row>
    <row r="12" spans="2:18" s="35" customFormat="1" ht="15" x14ac:dyDescent="0.2">
      <c r="B12" s="34"/>
      <c r="E12" s="34"/>
      <c r="F12" s="37" t="s">
        <v>286</v>
      </c>
      <c r="G12" s="34">
        <v>17</v>
      </c>
      <c r="O12" s="34"/>
      <c r="Q12" s="34"/>
      <c r="R12" s="37"/>
    </row>
    <row r="13" spans="2:18" s="35" customFormat="1" ht="15" x14ac:dyDescent="0.2">
      <c r="B13" s="34"/>
      <c r="E13" s="34"/>
      <c r="F13" s="37" t="s">
        <v>291</v>
      </c>
      <c r="G13" s="34">
        <v>2</v>
      </c>
      <c r="O13" s="34"/>
      <c r="Q13" s="34"/>
      <c r="R13" s="37"/>
    </row>
    <row r="14" spans="2:18" s="35" customFormat="1" ht="11.25" customHeight="1" x14ac:dyDescent="0.2">
      <c r="B14" s="34"/>
      <c r="E14" s="34"/>
      <c r="F14" s="34"/>
      <c r="O14" s="34"/>
      <c r="Q14" s="34"/>
      <c r="R14" s="37"/>
    </row>
    <row r="15" spans="2:18" s="35" customFormat="1" ht="11.25" customHeight="1" x14ac:dyDescent="0.2">
      <c r="B15" s="34"/>
      <c r="E15" s="34"/>
      <c r="F15" s="34"/>
      <c r="O15" s="34"/>
      <c r="Q15" s="34"/>
      <c r="R15" s="37"/>
    </row>
    <row r="16" spans="2:18" s="35" customFormat="1" ht="15" x14ac:dyDescent="0.2">
      <c r="B16" s="34"/>
      <c r="C16" s="37" t="s">
        <v>290</v>
      </c>
      <c r="D16" s="37"/>
      <c r="E16" s="34"/>
      <c r="F16" s="34"/>
      <c r="O16" s="34"/>
      <c r="Q16" s="34"/>
      <c r="R16" s="37"/>
    </row>
    <row r="18" spans="2:18" ht="15" x14ac:dyDescent="0.25">
      <c r="B18" s="13" t="s">
        <v>195</v>
      </c>
      <c r="C18" s="21" t="s">
        <v>255</v>
      </c>
      <c r="D18" s="21"/>
      <c r="E18" s="45"/>
      <c r="F18" s="12"/>
      <c r="G18" s="10"/>
      <c r="H18" s="10"/>
      <c r="I18" s="10"/>
      <c r="J18" s="10"/>
      <c r="K18" s="10"/>
      <c r="L18" s="10"/>
      <c r="M18" s="10"/>
      <c r="N18" s="10"/>
      <c r="O18" s="12"/>
      <c r="P18" s="10"/>
      <c r="Q18" s="12"/>
      <c r="R18" s="50"/>
    </row>
    <row r="19" spans="2:18" s="4" customFormat="1" ht="6.75" customHeight="1" x14ac:dyDescent="0.25">
      <c r="B19" s="17"/>
      <c r="C19" s="18"/>
      <c r="D19" s="18"/>
      <c r="E19" s="46"/>
      <c r="F19" s="6"/>
      <c r="O19" s="6"/>
      <c r="Q19" s="6"/>
      <c r="R19" s="51"/>
    </row>
    <row r="20" spans="2:18" s="6" customFormat="1" ht="31.5" customHeight="1" x14ac:dyDescent="0.2">
      <c r="B20" s="30" t="s">
        <v>89</v>
      </c>
      <c r="C20" s="31" t="s">
        <v>0</v>
      </c>
      <c r="D20" s="31" t="s">
        <v>454</v>
      </c>
      <c r="E20" s="84" t="s">
        <v>330</v>
      </c>
      <c r="F20" s="31" t="s">
        <v>2</v>
      </c>
      <c r="G20" s="31" t="s">
        <v>8</v>
      </c>
      <c r="H20" s="31" t="s">
        <v>455</v>
      </c>
      <c r="I20" s="31" t="s">
        <v>11</v>
      </c>
      <c r="J20" s="30" t="s">
        <v>456</v>
      </c>
      <c r="K20" s="30" t="s">
        <v>282</v>
      </c>
      <c r="L20" s="32"/>
      <c r="M20" s="32"/>
      <c r="N20" s="31"/>
      <c r="O20" s="31" t="s">
        <v>3</v>
      </c>
      <c r="P20" s="31" t="s">
        <v>90</v>
      </c>
      <c r="Q20" s="31" t="s">
        <v>228</v>
      </c>
      <c r="R20" s="52" t="s">
        <v>92</v>
      </c>
    </row>
    <row r="21" spans="2:18" s="4" customFormat="1" ht="6" customHeight="1" x14ac:dyDescent="0.2">
      <c r="B21" s="24"/>
      <c r="C21" s="24"/>
      <c r="D21" s="24"/>
      <c r="E21" s="4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53"/>
    </row>
    <row r="22" spans="2:18" x14ac:dyDescent="0.2">
      <c r="B22" s="70">
        <v>1</v>
      </c>
      <c r="C22" s="67" t="s">
        <v>189</v>
      </c>
      <c r="D22" s="67"/>
      <c r="E22" s="69"/>
      <c r="F22" s="69">
        <v>215554</v>
      </c>
      <c r="G22" s="72" t="s">
        <v>190</v>
      </c>
      <c r="H22" s="67"/>
      <c r="I22" s="67"/>
      <c r="J22" s="67"/>
      <c r="K22" s="65">
        <v>8</v>
      </c>
      <c r="L22" s="65"/>
      <c r="M22" s="68"/>
      <c r="N22" s="67"/>
      <c r="O22" s="69"/>
      <c r="P22" s="67"/>
      <c r="Q22" s="69" t="s">
        <v>185</v>
      </c>
      <c r="R22" s="75"/>
    </row>
    <row r="23" spans="2:18" x14ac:dyDescent="0.2">
      <c r="B23" s="70">
        <f>B22+1</f>
        <v>2</v>
      </c>
      <c r="C23" s="67" t="s">
        <v>48</v>
      </c>
      <c r="D23" s="67"/>
      <c r="E23" s="69"/>
      <c r="F23" s="69">
        <v>70460138</v>
      </c>
      <c r="G23" s="72" t="s">
        <v>152</v>
      </c>
      <c r="H23" s="67"/>
      <c r="I23" s="67"/>
      <c r="J23" s="67">
        <v>250</v>
      </c>
      <c r="K23" s="65">
        <v>15</v>
      </c>
      <c r="L23" s="65"/>
      <c r="M23" s="68"/>
      <c r="N23" s="67"/>
      <c r="O23" s="69">
        <f t="shared" ref="O23:O39" si="0">J23*K23</f>
        <v>3750</v>
      </c>
      <c r="P23" s="67"/>
      <c r="Q23" s="69" t="s">
        <v>185</v>
      </c>
      <c r="R23" s="75"/>
    </row>
    <row r="24" spans="2:18" x14ac:dyDescent="0.2">
      <c r="B24" s="70">
        <f t="shared" ref="B24:B87" si="1">B23+1</f>
        <v>3</v>
      </c>
      <c r="C24" s="67" t="s">
        <v>48</v>
      </c>
      <c r="D24" s="67"/>
      <c r="E24" s="69"/>
      <c r="F24" s="69"/>
      <c r="G24" s="72" t="s">
        <v>152</v>
      </c>
      <c r="H24" s="67"/>
      <c r="I24" s="67"/>
      <c r="J24" s="67">
        <v>70</v>
      </c>
      <c r="K24" s="65">
        <v>15</v>
      </c>
      <c r="L24" s="65"/>
      <c r="M24" s="68"/>
      <c r="N24" s="67"/>
      <c r="O24" s="69">
        <f t="shared" si="0"/>
        <v>1050</v>
      </c>
      <c r="P24" s="67"/>
      <c r="Q24" s="69" t="s">
        <v>185</v>
      </c>
      <c r="R24" s="75"/>
    </row>
    <row r="25" spans="2:18" x14ac:dyDescent="0.2">
      <c r="B25" s="70">
        <f t="shared" si="1"/>
        <v>4</v>
      </c>
      <c r="C25" s="67" t="s">
        <v>48</v>
      </c>
      <c r="D25" s="67"/>
      <c r="E25" s="69"/>
      <c r="F25" s="69"/>
      <c r="G25" s="72" t="s">
        <v>258</v>
      </c>
      <c r="H25" s="67"/>
      <c r="I25" s="67"/>
      <c r="J25" s="67">
        <v>100</v>
      </c>
      <c r="K25" s="65">
        <v>11</v>
      </c>
      <c r="L25" s="65"/>
      <c r="M25" s="68"/>
      <c r="N25" s="67"/>
      <c r="O25" s="69">
        <f t="shared" si="0"/>
        <v>1100</v>
      </c>
      <c r="P25" s="67"/>
      <c r="Q25" s="69" t="s">
        <v>185</v>
      </c>
      <c r="R25" s="75"/>
    </row>
    <row r="26" spans="2:18" x14ac:dyDescent="0.2">
      <c r="B26" s="70">
        <f t="shared" si="1"/>
        <v>5</v>
      </c>
      <c r="C26" s="67" t="s">
        <v>329</v>
      </c>
      <c r="D26" s="67" t="s">
        <v>371</v>
      </c>
      <c r="E26" s="69">
        <v>212</v>
      </c>
      <c r="F26" s="69"/>
      <c r="G26" s="72" t="s">
        <v>325</v>
      </c>
      <c r="H26" s="67" t="s">
        <v>10</v>
      </c>
      <c r="I26" s="67" t="s">
        <v>328</v>
      </c>
      <c r="J26" s="67">
        <v>56</v>
      </c>
      <c r="K26" s="65">
        <v>12</v>
      </c>
      <c r="L26" s="65"/>
      <c r="M26" s="68"/>
      <c r="N26" s="67"/>
      <c r="O26" s="69">
        <f t="shared" si="0"/>
        <v>672</v>
      </c>
      <c r="P26" s="67"/>
      <c r="Q26" s="70">
        <v>2017</v>
      </c>
      <c r="R26" s="75" t="s">
        <v>327</v>
      </c>
    </row>
    <row r="27" spans="2:18" ht="28.5" x14ac:dyDescent="0.2">
      <c r="B27" s="70">
        <f t="shared" si="1"/>
        <v>6</v>
      </c>
      <c r="C27" s="67" t="s">
        <v>367</v>
      </c>
      <c r="D27" s="67" t="s">
        <v>368</v>
      </c>
      <c r="E27" s="69" t="s">
        <v>369</v>
      </c>
      <c r="F27" s="69"/>
      <c r="G27" s="72" t="s">
        <v>370</v>
      </c>
      <c r="H27" s="67"/>
      <c r="I27" s="67"/>
      <c r="J27" s="67"/>
      <c r="K27" s="65"/>
      <c r="L27" s="65"/>
      <c r="M27" s="68"/>
      <c r="N27" s="67"/>
      <c r="O27" s="69"/>
      <c r="P27" s="67"/>
      <c r="Q27" s="73">
        <v>2018</v>
      </c>
      <c r="R27" s="75"/>
    </row>
    <row r="28" spans="2:18" x14ac:dyDescent="0.2">
      <c r="B28" s="70">
        <f t="shared" si="1"/>
        <v>7</v>
      </c>
      <c r="C28" s="67" t="s">
        <v>27</v>
      </c>
      <c r="D28" s="67"/>
      <c r="E28" s="69"/>
      <c r="F28" s="69">
        <v>8072146</v>
      </c>
      <c r="G28" s="72" t="s">
        <v>229</v>
      </c>
      <c r="H28" s="67"/>
      <c r="I28" s="67"/>
      <c r="J28" s="67">
        <v>100</v>
      </c>
      <c r="K28" s="65">
        <v>14</v>
      </c>
      <c r="L28" s="65"/>
      <c r="M28" s="68"/>
      <c r="N28" s="67"/>
      <c r="O28" s="69">
        <f t="shared" si="0"/>
        <v>1400</v>
      </c>
      <c r="P28" s="67"/>
      <c r="Q28" s="69" t="s">
        <v>185</v>
      </c>
      <c r="R28" s="75"/>
    </row>
    <row r="29" spans="2:18" x14ac:dyDescent="0.2">
      <c r="B29" s="70">
        <f t="shared" si="1"/>
        <v>8</v>
      </c>
      <c r="C29" s="67" t="s">
        <v>27</v>
      </c>
      <c r="D29" s="67"/>
      <c r="E29" s="69"/>
      <c r="F29" s="69"/>
      <c r="G29" s="72" t="s">
        <v>167</v>
      </c>
      <c r="H29" s="67" t="s">
        <v>10</v>
      </c>
      <c r="I29" s="67" t="s">
        <v>104</v>
      </c>
      <c r="J29" s="67">
        <v>56</v>
      </c>
      <c r="K29" s="65">
        <v>6</v>
      </c>
      <c r="L29" s="65"/>
      <c r="M29" s="68"/>
      <c r="N29" s="67"/>
      <c r="O29" s="69">
        <f t="shared" si="0"/>
        <v>336</v>
      </c>
      <c r="P29" s="67"/>
      <c r="Q29" s="69">
        <v>2015</v>
      </c>
      <c r="R29" s="75"/>
    </row>
    <row r="30" spans="2:18" x14ac:dyDescent="0.2">
      <c r="B30" s="70">
        <f t="shared" si="1"/>
        <v>9</v>
      </c>
      <c r="C30" s="67" t="s">
        <v>18</v>
      </c>
      <c r="D30" s="67"/>
      <c r="E30" s="69"/>
      <c r="F30" s="69">
        <v>7391097</v>
      </c>
      <c r="G30" s="72" t="s">
        <v>146</v>
      </c>
      <c r="H30" s="67" t="s">
        <v>10</v>
      </c>
      <c r="I30" s="67"/>
      <c r="J30" s="67">
        <v>400</v>
      </c>
      <c r="K30" s="65">
        <v>15</v>
      </c>
      <c r="L30" s="65"/>
      <c r="M30" s="68"/>
      <c r="N30" s="67"/>
      <c r="O30" s="69">
        <f t="shared" si="0"/>
        <v>6000</v>
      </c>
      <c r="P30" s="67"/>
      <c r="Q30" s="69" t="s">
        <v>185</v>
      </c>
      <c r="R30" s="75"/>
    </row>
    <row r="31" spans="2:18" x14ac:dyDescent="0.2">
      <c r="B31" s="70">
        <f t="shared" si="1"/>
        <v>10</v>
      </c>
      <c r="C31" s="67" t="s">
        <v>15</v>
      </c>
      <c r="D31" s="67"/>
      <c r="E31" s="69"/>
      <c r="F31" s="78">
        <v>10699401</v>
      </c>
      <c r="G31" s="72" t="s">
        <v>145</v>
      </c>
      <c r="H31" s="67" t="s">
        <v>10</v>
      </c>
      <c r="I31" s="67"/>
      <c r="J31" s="67">
        <v>150</v>
      </c>
      <c r="K31" s="65">
        <v>2</v>
      </c>
      <c r="L31" s="65"/>
      <c r="M31" s="68"/>
      <c r="N31" s="67"/>
      <c r="O31" s="69">
        <f t="shared" si="0"/>
        <v>300</v>
      </c>
      <c r="P31" s="67"/>
      <c r="Q31" s="69" t="s">
        <v>185</v>
      </c>
      <c r="R31" s="75"/>
    </row>
    <row r="32" spans="2:18" x14ac:dyDescent="0.2">
      <c r="B32" s="70">
        <f t="shared" si="1"/>
        <v>11</v>
      </c>
      <c r="C32" s="67" t="s">
        <v>15</v>
      </c>
      <c r="D32" s="65" t="s">
        <v>374</v>
      </c>
      <c r="E32" s="69"/>
      <c r="F32" s="69"/>
      <c r="G32" s="72" t="s">
        <v>145</v>
      </c>
      <c r="H32" s="67" t="s">
        <v>10</v>
      </c>
      <c r="I32" s="67"/>
      <c r="J32" s="67">
        <v>500</v>
      </c>
      <c r="K32" s="65">
        <v>2</v>
      </c>
      <c r="L32" s="65"/>
      <c r="M32" s="68"/>
      <c r="N32" s="67"/>
      <c r="O32" s="69">
        <f t="shared" si="0"/>
        <v>1000</v>
      </c>
      <c r="P32" s="67"/>
      <c r="Q32" s="70" t="s">
        <v>185</v>
      </c>
      <c r="R32" s="75"/>
    </row>
    <row r="33" spans="2:18" x14ac:dyDescent="0.2">
      <c r="B33" s="70">
        <f t="shared" si="1"/>
        <v>12</v>
      </c>
      <c r="C33" s="65" t="s">
        <v>321</v>
      </c>
      <c r="D33" s="65" t="s">
        <v>374</v>
      </c>
      <c r="E33" s="70"/>
      <c r="F33" s="77">
        <v>293690</v>
      </c>
      <c r="G33" s="72" t="s">
        <v>372</v>
      </c>
      <c r="H33" s="67" t="s">
        <v>10</v>
      </c>
      <c r="I33" s="67"/>
      <c r="J33" s="67">
        <v>30</v>
      </c>
      <c r="K33" s="65">
        <v>13</v>
      </c>
      <c r="L33" s="65"/>
      <c r="M33" s="68"/>
      <c r="N33" s="67"/>
      <c r="O33" s="69">
        <f t="shared" si="0"/>
        <v>390</v>
      </c>
      <c r="P33" s="67"/>
      <c r="Q33" s="70">
        <v>2017</v>
      </c>
      <c r="R33" s="75"/>
    </row>
    <row r="34" spans="2:18" x14ac:dyDescent="0.2">
      <c r="B34" s="70">
        <f t="shared" si="1"/>
        <v>13</v>
      </c>
      <c r="C34" s="65" t="s">
        <v>323</v>
      </c>
      <c r="D34" s="65" t="s">
        <v>374</v>
      </c>
      <c r="E34" s="70"/>
      <c r="F34" s="77" t="s">
        <v>322</v>
      </c>
      <c r="G34" s="72" t="s">
        <v>373</v>
      </c>
      <c r="H34" s="67" t="s">
        <v>10</v>
      </c>
      <c r="I34" s="67"/>
      <c r="J34" s="67">
        <v>50</v>
      </c>
      <c r="K34" s="65">
        <v>80</v>
      </c>
      <c r="L34" s="65"/>
      <c r="M34" s="68"/>
      <c r="N34" s="67"/>
      <c r="O34" s="69">
        <f t="shared" si="0"/>
        <v>4000</v>
      </c>
      <c r="P34" s="67"/>
      <c r="Q34" s="70">
        <v>2017</v>
      </c>
      <c r="R34" s="63"/>
    </row>
    <row r="35" spans="2:18" ht="28.5" x14ac:dyDescent="0.2">
      <c r="B35" s="70">
        <f t="shared" si="1"/>
        <v>14</v>
      </c>
      <c r="C35" s="67" t="s">
        <v>20</v>
      </c>
      <c r="D35" s="67"/>
      <c r="E35" s="69"/>
      <c r="F35" s="78">
        <v>21478057</v>
      </c>
      <c r="G35" s="72" t="s">
        <v>21</v>
      </c>
      <c r="H35" s="67"/>
      <c r="I35" s="67"/>
      <c r="J35" s="67">
        <v>150</v>
      </c>
      <c r="K35" s="65">
        <v>2</v>
      </c>
      <c r="L35" s="65"/>
      <c r="M35" s="68"/>
      <c r="N35" s="67"/>
      <c r="O35" s="69">
        <f t="shared" si="0"/>
        <v>300</v>
      </c>
      <c r="P35" s="67"/>
      <c r="Q35" s="70" t="s">
        <v>185</v>
      </c>
      <c r="R35" s="63"/>
    </row>
    <row r="36" spans="2:18" ht="28.5" x14ac:dyDescent="0.2">
      <c r="B36" s="70">
        <f t="shared" si="1"/>
        <v>15</v>
      </c>
      <c r="C36" s="65" t="s">
        <v>20</v>
      </c>
      <c r="D36" s="65"/>
      <c r="E36" s="70"/>
      <c r="F36" s="70"/>
      <c r="G36" s="92" t="s">
        <v>279</v>
      </c>
      <c r="H36" s="65"/>
      <c r="I36" s="65"/>
      <c r="J36" s="65">
        <v>125</v>
      </c>
      <c r="K36" s="65">
        <v>1</v>
      </c>
      <c r="L36" s="65"/>
      <c r="M36" s="68"/>
      <c r="N36" s="67"/>
      <c r="O36" s="69">
        <f t="shared" si="0"/>
        <v>125</v>
      </c>
      <c r="P36" s="67"/>
      <c r="Q36" s="70" t="s">
        <v>185</v>
      </c>
      <c r="R36" s="63"/>
    </row>
    <row r="37" spans="2:18" x14ac:dyDescent="0.2">
      <c r="B37" s="70">
        <f t="shared" si="1"/>
        <v>16</v>
      </c>
      <c r="C37" s="65" t="s">
        <v>272</v>
      </c>
      <c r="D37" s="65"/>
      <c r="E37" s="70"/>
      <c r="F37" s="70"/>
      <c r="G37" s="93" t="s">
        <v>128</v>
      </c>
      <c r="H37" s="65" t="s">
        <v>10</v>
      </c>
      <c r="I37" s="65" t="s">
        <v>129</v>
      </c>
      <c r="J37" s="65">
        <v>75</v>
      </c>
      <c r="K37" s="65">
        <v>133</v>
      </c>
      <c r="L37" s="65"/>
      <c r="M37" s="68"/>
      <c r="N37" s="67"/>
      <c r="O37" s="69">
        <f t="shared" si="0"/>
        <v>9975</v>
      </c>
      <c r="P37" s="67"/>
      <c r="Q37" s="70">
        <v>2015</v>
      </c>
      <c r="R37" s="63" t="s">
        <v>130</v>
      </c>
    </row>
    <row r="38" spans="2:18" x14ac:dyDescent="0.2">
      <c r="B38" s="70">
        <f t="shared" si="1"/>
        <v>17</v>
      </c>
      <c r="C38" s="65" t="s">
        <v>85</v>
      </c>
      <c r="D38" s="65"/>
      <c r="E38" s="70"/>
      <c r="F38" s="70"/>
      <c r="G38" s="92" t="s">
        <v>85</v>
      </c>
      <c r="H38" s="65" t="s">
        <v>10</v>
      </c>
      <c r="I38" s="65" t="s">
        <v>84</v>
      </c>
      <c r="J38" s="65">
        <v>75</v>
      </c>
      <c r="K38" s="65">
        <v>4</v>
      </c>
      <c r="L38" s="65"/>
      <c r="M38" s="68"/>
      <c r="N38" s="67"/>
      <c r="O38" s="69">
        <f t="shared" si="0"/>
        <v>300</v>
      </c>
      <c r="P38" s="67"/>
      <c r="Q38" s="70">
        <v>2013</v>
      </c>
      <c r="R38" s="63"/>
    </row>
    <row r="39" spans="2:18" x14ac:dyDescent="0.2">
      <c r="B39" s="70">
        <f t="shared" si="1"/>
        <v>18</v>
      </c>
      <c r="C39" s="65" t="s">
        <v>85</v>
      </c>
      <c r="D39" s="65" t="s">
        <v>375</v>
      </c>
      <c r="E39" s="70"/>
      <c r="F39" s="70"/>
      <c r="G39" s="92" t="s">
        <v>348</v>
      </c>
      <c r="H39" s="65" t="s">
        <v>10</v>
      </c>
      <c r="I39" s="65"/>
      <c r="J39" s="65">
        <v>70</v>
      </c>
      <c r="K39" s="65">
        <v>1</v>
      </c>
      <c r="L39" s="65"/>
      <c r="M39" s="68"/>
      <c r="N39" s="67"/>
      <c r="O39" s="69">
        <f t="shared" si="0"/>
        <v>70</v>
      </c>
      <c r="P39" s="67"/>
      <c r="Q39" s="70">
        <v>2017</v>
      </c>
      <c r="R39" s="75" t="s">
        <v>347</v>
      </c>
    </row>
    <row r="40" spans="2:18" x14ac:dyDescent="0.2">
      <c r="B40" s="70">
        <f t="shared" si="1"/>
        <v>19</v>
      </c>
      <c r="C40" s="65" t="s">
        <v>218</v>
      </c>
      <c r="D40" s="65"/>
      <c r="E40" s="70"/>
      <c r="F40" s="70"/>
      <c r="G40" s="92" t="s">
        <v>181</v>
      </c>
      <c r="H40" s="65" t="s">
        <v>10</v>
      </c>
      <c r="I40" s="65" t="s">
        <v>113</v>
      </c>
      <c r="J40" s="65">
        <v>75</v>
      </c>
      <c r="K40" s="65">
        <v>13</v>
      </c>
      <c r="L40" s="65"/>
      <c r="M40" s="68"/>
      <c r="N40" s="67"/>
      <c r="O40" s="69">
        <f>J40*K40</f>
        <v>975</v>
      </c>
      <c r="P40" s="67"/>
      <c r="Q40" s="70">
        <v>2016</v>
      </c>
      <c r="R40" s="75"/>
    </row>
    <row r="41" spans="2:18" x14ac:dyDescent="0.2">
      <c r="B41" s="70">
        <f t="shared" si="1"/>
        <v>20</v>
      </c>
      <c r="C41" s="65" t="s">
        <v>218</v>
      </c>
      <c r="D41" s="65"/>
      <c r="E41" s="70"/>
      <c r="F41" s="70"/>
      <c r="G41" s="92" t="s">
        <v>181</v>
      </c>
      <c r="H41" s="65" t="s">
        <v>10</v>
      </c>
      <c r="I41" s="65" t="s">
        <v>225</v>
      </c>
      <c r="J41" s="65">
        <v>75</v>
      </c>
      <c r="K41" s="65">
        <v>13</v>
      </c>
      <c r="L41" s="65"/>
      <c r="M41" s="68"/>
      <c r="N41" s="67"/>
      <c r="O41" s="69">
        <f>J41*K41</f>
        <v>975</v>
      </c>
      <c r="P41" s="67"/>
      <c r="Q41" s="70">
        <v>2016</v>
      </c>
      <c r="R41" s="75" t="s">
        <v>222</v>
      </c>
    </row>
    <row r="42" spans="2:18" x14ac:dyDescent="0.2">
      <c r="B42" s="70">
        <f t="shared" si="1"/>
        <v>21</v>
      </c>
      <c r="C42" s="65" t="s">
        <v>117</v>
      </c>
      <c r="D42" s="65"/>
      <c r="E42" s="70"/>
      <c r="F42" s="70"/>
      <c r="G42" s="92" t="s">
        <v>176</v>
      </c>
      <c r="H42" s="65" t="s">
        <v>10</v>
      </c>
      <c r="I42" s="65" t="s">
        <v>118</v>
      </c>
      <c r="J42" s="65">
        <v>11</v>
      </c>
      <c r="K42" s="86">
        <v>32</v>
      </c>
      <c r="L42" s="86"/>
      <c r="M42" s="87"/>
      <c r="N42" s="67"/>
      <c r="O42" s="69">
        <f>11*16*2</f>
        <v>352</v>
      </c>
      <c r="P42" s="67"/>
      <c r="Q42" s="70">
        <v>2015</v>
      </c>
      <c r="R42" s="75"/>
    </row>
    <row r="43" spans="2:18" x14ac:dyDescent="0.2">
      <c r="B43" s="70">
        <f t="shared" si="1"/>
        <v>22</v>
      </c>
      <c r="C43" s="65" t="s">
        <v>117</v>
      </c>
      <c r="D43" s="65"/>
      <c r="E43" s="70"/>
      <c r="F43" s="70"/>
      <c r="G43" s="92" t="s">
        <v>176</v>
      </c>
      <c r="H43" s="65"/>
      <c r="I43" s="65" t="s">
        <v>119</v>
      </c>
      <c r="J43" s="65">
        <v>56</v>
      </c>
      <c r="K43" s="65">
        <v>5</v>
      </c>
      <c r="L43" s="65"/>
      <c r="M43" s="68"/>
      <c r="N43" s="67"/>
      <c r="O43" s="69">
        <f t="shared" ref="O43:O60" si="2">J43*K43</f>
        <v>280</v>
      </c>
      <c r="P43" s="67"/>
      <c r="Q43" s="70">
        <v>2015</v>
      </c>
      <c r="R43" s="75"/>
    </row>
    <row r="44" spans="2:18" x14ac:dyDescent="0.2">
      <c r="B44" s="70">
        <f t="shared" si="1"/>
        <v>23</v>
      </c>
      <c r="C44" s="65" t="s">
        <v>383</v>
      </c>
      <c r="D44" s="94" t="s">
        <v>384</v>
      </c>
      <c r="E44" s="70"/>
      <c r="F44" s="70"/>
      <c r="G44" s="65" t="s">
        <v>388</v>
      </c>
      <c r="H44" s="65" t="s">
        <v>10</v>
      </c>
      <c r="I44" s="65" t="s">
        <v>385</v>
      </c>
      <c r="J44" s="65">
        <v>150</v>
      </c>
      <c r="K44" s="65">
        <v>3</v>
      </c>
      <c r="L44" s="65"/>
      <c r="M44" s="68"/>
      <c r="N44" s="67"/>
      <c r="O44" s="69">
        <f t="shared" si="2"/>
        <v>450</v>
      </c>
      <c r="P44" s="67"/>
      <c r="Q44" s="73">
        <v>2018</v>
      </c>
      <c r="R44" s="71" t="s">
        <v>386</v>
      </c>
    </row>
    <row r="45" spans="2:18" x14ac:dyDescent="0.2">
      <c r="B45" s="70">
        <f t="shared" si="1"/>
        <v>24</v>
      </c>
      <c r="C45" s="65" t="s">
        <v>383</v>
      </c>
      <c r="D45" s="94" t="s">
        <v>389</v>
      </c>
      <c r="E45" s="70"/>
      <c r="F45" s="70"/>
      <c r="G45" s="65" t="s">
        <v>387</v>
      </c>
      <c r="H45" s="65" t="s">
        <v>10</v>
      </c>
      <c r="I45" s="65" t="s">
        <v>385</v>
      </c>
      <c r="J45" s="65">
        <v>72</v>
      </c>
      <c r="K45" s="65">
        <v>10</v>
      </c>
      <c r="L45" s="65"/>
      <c r="M45" s="68"/>
      <c r="N45" s="67"/>
      <c r="O45" s="69">
        <f t="shared" ref="O45" si="3">J45*K45</f>
        <v>720</v>
      </c>
      <c r="P45" s="67"/>
      <c r="Q45" s="73">
        <v>2018</v>
      </c>
      <c r="R45" s="71" t="s">
        <v>386</v>
      </c>
    </row>
    <row r="46" spans="2:18" x14ac:dyDescent="0.2">
      <c r="B46" s="70">
        <f t="shared" si="1"/>
        <v>25</v>
      </c>
      <c r="C46" s="95" t="s">
        <v>271</v>
      </c>
      <c r="D46" s="95"/>
      <c r="E46" s="79"/>
      <c r="F46" s="70"/>
      <c r="G46" s="92" t="s">
        <v>206</v>
      </c>
      <c r="H46" s="65" t="s">
        <v>10</v>
      </c>
      <c r="I46" s="65" t="s">
        <v>101</v>
      </c>
      <c r="J46" s="65">
        <v>56</v>
      </c>
      <c r="K46" s="65">
        <v>1</v>
      </c>
      <c r="L46" s="65"/>
      <c r="M46" s="68"/>
      <c r="N46" s="67"/>
      <c r="O46" s="69">
        <f t="shared" si="2"/>
        <v>56</v>
      </c>
      <c r="P46" s="67"/>
      <c r="Q46" s="70">
        <v>2015</v>
      </c>
      <c r="R46" s="63"/>
    </row>
    <row r="47" spans="2:18" ht="28.5" x14ac:dyDescent="0.2">
      <c r="B47" s="70">
        <f t="shared" si="1"/>
        <v>26</v>
      </c>
      <c r="C47" s="95" t="s">
        <v>350</v>
      </c>
      <c r="D47" s="95"/>
      <c r="E47" s="79"/>
      <c r="F47" s="70"/>
      <c r="G47" s="92" t="s">
        <v>311</v>
      </c>
      <c r="H47" s="65" t="s">
        <v>10</v>
      </c>
      <c r="I47" s="65" t="s">
        <v>312</v>
      </c>
      <c r="J47" s="65">
        <v>107</v>
      </c>
      <c r="K47" s="65">
        <v>1</v>
      </c>
      <c r="L47" s="65"/>
      <c r="M47" s="68"/>
      <c r="N47" s="67"/>
      <c r="O47" s="69">
        <f t="shared" si="2"/>
        <v>107</v>
      </c>
      <c r="P47" s="67"/>
      <c r="Q47" s="70">
        <v>2021</v>
      </c>
      <c r="R47" s="75" t="s">
        <v>313</v>
      </c>
    </row>
    <row r="48" spans="2:18" x14ac:dyDescent="0.2">
      <c r="B48" s="70">
        <f t="shared" si="1"/>
        <v>27</v>
      </c>
      <c r="C48" s="95" t="s">
        <v>206</v>
      </c>
      <c r="D48" s="95"/>
      <c r="E48" s="79"/>
      <c r="F48" s="70"/>
      <c r="G48" s="92" t="s">
        <v>351</v>
      </c>
      <c r="H48" s="65" t="s">
        <v>10</v>
      </c>
      <c r="I48" s="65" t="s">
        <v>352</v>
      </c>
      <c r="J48" s="65">
        <v>60</v>
      </c>
      <c r="K48" s="65">
        <v>8</v>
      </c>
      <c r="L48" s="65"/>
      <c r="M48" s="68"/>
      <c r="N48" s="67"/>
      <c r="O48" s="69">
        <f t="shared" si="2"/>
        <v>480</v>
      </c>
      <c r="P48" s="67"/>
      <c r="Q48" s="70">
        <v>2017</v>
      </c>
      <c r="R48" s="75"/>
    </row>
    <row r="49" spans="2:18" x14ac:dyDescent="0.2">
      <c r="B49" s="70">
        <f t="shared" si="1"/>
        <v>28</v>
      </c>
      <c r="C49" s="65" t="s">
        <v>248</v>
      </c>
      <c r="D49" s="65"/>
      <c r="E49" s="70"/>
      <c r="F49" s="70"/>
      <c r="G49" s="92" t="s">
        <v>179</v>
      </c>
      <c r="H49" s="65" t="s">
        <v>10</v>
      </c>
      <c r="I49" s="65" t="s">
        <v>134</v>
      </c>
      <c r="J49" s="65">
        <v>56</v>
      </c>
      <c r="K49" s="65">
        <v>1</v>
      </c>
      <c r="L49" s="65"/>
      <c r="M49" s="68"/>
      <c r="N49" s="67"/>
      <c r="O49" s="69">
        <f t="shared" si="2"/>
        <v>56</v>
      </c>
      <c r="P49" s="67"/>
      <c r="Q49" s="70">
        <v>2016</v>
      </c>
      <c r="R49" s="75" t="s">
        <v>135</v>
      </c>
    </row>
    <row r="50" spans="2:18" x14ac:dyDescent="0.2">
      <c r="B50" s="70">
        <f t="shared" si="1"/>
        <v>29</v>
      </c>
      <c r="C50" s="65" t="s">
        <v>179</v>
      </c>
      <c r="D50" s="65"/>
      <c r="E50" s="70"/>
      <c r="F50" s="70"/>
      <c r="G50" s="92" t="s">
        <v>179</v>
      </c>
      <c r="H50" s="65" t="s">
        <v>10</v>
      </c>
      <c r="I50" s="65" t="s">
        <v>136</v>
      </c>
      <c r="J50" s="65">
        <v>56</v>
      </c>
      <c r="K50" s="65">
        <v>38</v>
      </c>
      <c r="L50" s="65"/>
      <c r="M50" s="68"/>
      <c r="N50" s="67"/>
      <c r="O50" s="69">
        <f t="shared" si="2"/>
        <v>2128</v>
      </c>
      <c r="P50" s="67"/>
      <c r="Q50" s="70">
        <v>2016</v>
      </c>
      <c r="R50" s="75" t="s">
        <v>137</v>
      </c>
    </row>
    <row r="51" spans="2:18" x14ac:dyDescent="0.2">
      <c r="B51" s="70">
        <f t="shared" si="1"/>
        <v>30</v>
      </c>
      <c r="C51" s="65" t="s">
        <v>179</v>
      </c>
      <c r="D51" s="94" t="s">
        <v>453</v>
      </c>
      <c r="E51" s="70"/>
      <c r="F51" s="70"/>
      <c r="G51" s="65" t="s">
        <v>450</v>
      </c>
      <c r="H51" s="65" t="s">
        <v>10</v>
      </c>
      <c r="I51" s="65" t="s">
        <v>420</v>
      </c>
      <c r="J51" s="65">
        <v>50</v>
      </c>
      <c r="K51" s="65">
        <v>2</v>
      </c>
      <c r="L51" s="65"/>
      <c r="M51" s="68"/>
      <c r="N51" s="67"/>
      <c r="O51" s="69">
        <f t="shared" si="2"/>
        <v>100</v>
      </c>
      <c r="P51" s="67"/>
      <c r="Q51" s="73">
        <v>2018</v>
      </c>
      <c r="R51" s="71" t="s">
        <v>451</v>
      </c>
    </row>
    <row r="52" spans="2:18" x14ac:dyDescent="0.2">
      <c r="B52" s="70">
        <f t="shared" si="1"/>
        <v>31</v>
      </c>
      <c r="C52" s="65" t="s">
        <v>334</v>
      </c>
      <c r="D52" s="65"/>
      <c r="E52" s="70"/>
      <c r="F52" s="96" t="s">
        <v>336</v>
      </c>
      <c r="G52" s="92" t="s">
        <v>335</v>
      </c>
      <c r="H52" s="65" t="s">
        <v>10</v>
      </c>
      <c r="I52" s="65"/>
      <c r="J52" s="65"/>
      <c r="K52" s="65"/>
      <c r="L52" s="65"/>
      <c r="M52" s="68"/>
      <c r="N52" s="67"/>
      <c r="O52" s="69"/>
      <c r="P52" s="67"/>
      <c r="Q52" s="70">
        <v>2017</v>
      </c>
      <c r="R52" s="75"/>
    </row>
    <row r="53" spans="2:18" x14ac:dyDescent="0.2">
      <c r="B53" s="70">
        <f t="shared" si="1"/>
        <v>32</v>
      </c>
      <c r="C53" s="65" t="s">
        <v>452</v>
      </c>
      <c r="D53" s="65"/>
      <c r="E53" s="70"/>
      <c r="F53" s="70"/>
      <c r="G53" s="92" t="s">
        <v>299</v>
      </c>
      <c r="H53" s="65" t="s">
        <v>10</v>
      </c>
      <c r="I53" s="65" t="s">
        <v>224</v>
      </c>
      <c r="J53" s="65">
        <v>113</v>
      </c>
      <c r="K53" s="65">
        <v>8</v>
      </c>
      <c r="L53" s="65"/>
      <c r="M53" s="68"/>
      <c r="N53" s="67"/>
      <c r="O53" s="69">
        <f>J53*K53</f>
        <v>904</v>
      </c>
      <c r="P53" s="67"/>
      <c r="Q53" s="70">
        <v>2016</v>
      </c>
      <c r="R53" s="86" t="s">
        <v>298</v>
      </c>
    </row>
    <row r="54" spans="2:18" x14ac:dyDescent="0.2">
      <c r="B54" s="70">
        <f t="shared" si="1"/>
        <v>33</v>
      </c>
      <c r="C54" s="65" t="s">
        <v>179</v>
      </c>
      <c r="D54" s="94" t="s">
        <v>426</v>
      </c>
      <c r="E54" s="70"/>
      <c r="F54" s="70"/>
      <c r="G54" s="92"/>
      <c r="H54" s="65" t="s">
        <v>10</v>
      </c>
      <c r="I54" s="65" t="s">
        <v>420</v>
      </c>
      <c r="J54" s="65">
        <v>60</v>
      </c>
      <c r="K54" s="65">
        <v>4</v>
      </c>
      <c r="L54" s="65"/>
      <c r="M54" s="68"/>
      <c r="N54" s="67"/>
      <c r="O54" s="69">
        <f>J54*K54</f>
        <v>240</v>
      </c>
      <c r="P54" s="67"/>
      <c r="Q54" s="73">
        <v>2018</v>
      </c>
      <c r="R54" s="86" t="s">
        <v>427</v>
      </c>
    </row>
    <row r="55" spans="2:18" x14ac:dyDescent="0.2">
      <c r="B55" s="70">
        <f t="shared" si="1"/>
        <v>34</v>
      </c>
      <c r="C55" s="65" t="s">
        <v>179</v>
      </c>
      <c r="D55" s="94" t="s">
        <v>428</v>
      </c>
      <c r="E55" s="70"/>
      <c r="F55" s="70"/>
      <c r="G55" s="92"/>
      <c r="H55" s="65" t="s">
        <v>10</v>
      </c>
      <c r="I55" s="65" t="s">
        <v>420</v>
      </c>
      <c r="J55" s="65">
        <v>60</v>
      </c>
      <c r="K55" s="65">
        <v>1</v>
      </c>
      <c r="L55" s="65"/>
      <c r="M55" s="68"/>
      <c r="N55" s="67"/>
      <c r="O55" s="69">
        <f>J55*K55</f>
        <v>60</v>
      </c>
      <c r="P55" s="67"/>
      <c r="Q55" s="70">
        <v>2017</v>
      </c>
      <c r="R55" s="86" t="s">
        <v>429</v>
      </c>
    </row>
    <row r="56" spans="2:18" x14ac:dyDescent="0.2">
      <c r="B56" s="70">
        <f t="shared" si="1"/>
        <v>35</v>
      </c>
      <c r="C56" s="65" t="s">
        <v>270</v>
      </c>
      <c r="D56" s="65"/>
      <c r="E56" s="70"/>
      <c r="F56" s="70"/>
      <c r="G56" s="92" t="s">
        <v>139</v>
      </c>
      <c r="H56" s="65" t="s">
        <v>10</v>
      </c>
      <c r="I56" s="65" t="s">
        <v>131</v>
      </c>
      <c r="J56" s="65">
        <v>56</v>
      </c>
      <c r="K56" s="65">
        <v>27</v>
      </c>
      <c r="L56" s="65"/>
      <c r="M56" s="68"/>
      <c r="N56" s="67"/>
      <c r="O56" s="69">
        <f t="shared" si="2"/>
        <v>1512</v>
      </c>
      <c r="P56" s="67"/>
      <c r="Q56" s="70">
        <v>2016</v>
      </c>
      <c r="R56" s="75"/>
    </row>
    <row r="57" spans="2:18" x14ac:dyDescent="0.2">
      <c r="B57" s="70">
        <f t="shared" si="1"/>
        <v>36</v>
      </c>
      <c r="C57" s="65" t="s">
        <v>269</v>
      </c>
      <c r="D57" s="65"/>
      <c r="E57" s="70"/>
      <c r="F57" s="70"/>
      <c r="G57" s="92" t="s">
        <v>140</v>
      </c>
      <c r="H57" s="65" t="s">
        <v>10</v>
      </c>
      <c r="I57" s="65" t="s">
        <v>131</v>
      </c>
      <c r="J57" s="65">
        <v>56</v>
      </c>
      <c r="K57" s="65">
        <v>55</v>
      </c>
      <c r="L57" s="65"/>
      <c r="M57" s="68"/>
      <c r="N57" s="67"/>
      <c r="O57" s="69">
        <f t="shared" si="2"/>
        <v>3080</v>
      </c>
      <c r="P57" s="67"/>
      <c r="Q57" s="70">
        <v>2016</v>
      </c>
      <c r="R57" s="75"/>
    </row>
    <row r="58" spans="2:18" x14ac:dyDescent="0.2">
      <c r="B58" s="70">
        <f t="shared" si="1"/>
        <v>37</v>
      </c>
      <c r="C58" s="65" t="s">
        <v>249</v>
      </c>
      <c r="D58" s="65"/>
      <c r="E58" s="70"/>
      <c r="F58" s="70"/>
      <c r="G58" s="92" t="s">
        <v>141</v>
      </c>
      <c r="H58" s="65" t="s">
        <v>10</v>
      </c>
      <c r="I58" s="65" t="s">
        <v>142</v>
      </c>
      <c r="J58" s="65">
        <v>48</v>
      </c>
      <c r="K58" s="65">
        <v>28</v>
      </c>
      <c r="L58" s="65"/>
      <c r="M58" s="68"/>
      <c r="N58" s="67"/>
      <c r="O58" s="69">
        <f t="shared" si="2"/>
        <v>1344</v>
      </c>
      <c r="P58" s="67"/>
      <c r="Q58" s="70">
        <v>2016</v>
      </c>
      <c r="R58" s="75"/>
    </row>
    <row r="59" spans="2:18" ht="15" customHeight="1" x14ac:dyDescent="0.2">
      <c r="B59" s="70">
        <f t="shared" si="1"/>
        <v>38</v>
      </c>
      <c r="C59" s="65" t="s">
        <v>154</v>
      </c>
      <c r="D59" s="65"/>
      <c r="E59" s="92" t="s">
        <v>344</v>
      </c>
      <c r="F59" s="70"/>
      <c r="G59" s="92" t="s">
        <v>209</v>
      </c>
      <c r="H59" s="65" t="s">
        <v>10</v>
      </c>
      <c r="I59" s="65"/>
      <c r="J59" s="65">
        <v>56</v>
      </c>
      <c r="K59" s="65">
        <v>1</v>
      </c>
      <c r="L59" s="65"/>
      <c r="M59" s="68"/>
      <c r="N59" s="67"/>
      <c r="O59" s="69">
        <f t="shared" si="2"/>
        <v>56</v>
      </c>
      <c r="P59" s="67"/>
      <c r="Q59" s="70">
        <v>2017</v>
      </c>
      <c r="R59" s="75" t="s">
        <v>343</v>
      </c>
    </row>
    <row r="60" spans="2:18" x14ac:dyDescent="0.2">
      <c r="B60" s="70">
        <f t="shared" si="1"/>
        <v>39</v>
      </c>
      <c r="C60" s="65" t="s">
        <v>227</v>
      </c>
      <c r="D60" s="65"/>
      <c r="E60" s="70"/>
      <c r="F60" s="70">
        <v>298353</v>
      </c>
      <c r="G60" s="92" t="s">
        <v>37</v>
      </c>
      <c r="H60" s="65"/>
      <c r="I60" s="65"/>
      <c r="J60" s="65">
        <v>100</v>
      </c>
      <c r="K60" s="65">
        <v>11</v>
      </c>
      <c r="L60" s="65"/>
      <c r="M60" s="68"/>
      <c r="N60" s="67"/>
      <c r="O60" s="69">
        <f t="shared" si="2"/>
        <v>1100</v>
      </c>
      <c r="P60" s="67"/>
      <c r="Q60" s="69" t="s">
        <v>185</v>
      </c>
      <c r="R60" s="75"/>
    </row>
    <row r="61" spans="2:18" ht="28.5" x14ac:dyDescent="0.2">
      <c r="B61" s="70">
        <f t="shared" si="1"/>
        <v>40</v>
      </c>
      <c r="C61" s="65" t="s">
        <v>22</v>
      </c>
      <c r="D61" s="65"/>
      <c r="E61" s="70"/>
      <c r="F61" s="70">
        <v>5243040</v>
      </c>
      <c r="G61" s="92" t="s">
        <v>23</v>
      </c>
      <c r="H61" s="65"/>
      <c r="I61" s="65"/>
      <c r="J61" s="65">
        <v>75</v>
      </c>
      <c r="K61" s="65">
        <v>24</v>
      </c>
      <c r="L61" s="65"/>
      <c r="M61" s="68"/>
      <c r="N61" s="67"/>
      <c r="O61" s="69">
        <f t="shared" ref="O61:O105" si="4">J61*K61</f>
        <v>1800</v>
      </c>
      <c r="P61" s="67"/>
      <c r="Q61" s="69" t="s">
        <v>185</v>
      </c>
      <c r="R61" s="75"/>
    </row>
    <row r="62" spans="2:18" ht="28.5" x14ac:dyDescent="0.2">
      <c r="B62" s="70">
        <f t="shared" si="1"/>
        <v>41</v>
      </c>
      <c r="C62" s="65" t="s">
        <v>22</v>
      </c>
      <c r="D62" s="65"/>
      <c r="E62" s="70"/>
      <c r="F62" s="70"/>
      <c r="G62" s="92" t="s">
        <v>259</v>
      </c>
      <c r="H62" s="65"/>
      <c r="I62" s="65"/>
      <c r="J62" s="65">
        <v>125</v>
      </c>
      <c r="K62" s="65">
        <v>6</v>
      </c>
      <c r="L62" s="65"/>
      <c r="M62" s="68"/>
      <c r="N62" s="67"/>
      <c r="O62" s="69">
        <f t="shared" si="4"/>
        <v>750</v>
      </c>
      <c r="P62" s="67"/>
      <c r="Q62" s="69" t="s">
        <v>185</v>
      </c>
      <c r="R62" s="75"/>
    </row>
    <row r="63" spans="2:18" x14ac:dyDescent="0.2">
      <c r="B63" s="70">
        <f t="shared" si="1"/>
        <v>42</v>
      </c>
      <c r="C63" s="65" t="s">
        <v>239</v>
      </c>
      <c r="D63" s="65"/>
      <c r="E63" s="70"/>
      <c r="F63" s="70"/>
      <c r="G63" s="92" t="s">
        <v>165</v>
      </c>
      <c r="H63" s="65" t="s">
        <v>10</v>
      </c>
      <c r="I63" s="65"/>
      <c r="J63" s="65">
        <v>56</v>
      </c>
      <c r="K63" s="65">
        <v>1</v>
      </c>
      <c r="L63" s="65"/>
      <c r="M63" s="68"/>
      <c r="N63" s="67"/>
      <c r="O63" s="69">
        <f t="shared" si="4"/>
        <v>56</v>
      </c>
      <c r="P63" s="67"/>
      <c r="Q63" s="69">
        <v>2015</v>
      </c>
      <c r="R63" s="88"/>
    </row>
    <row r="64" spans="2:18" x14ac:dyDescent="0.2">
      <c r="B64" s="70">
        <f t="shared" si="1"/>
        <v>43</v>
      </c>
      <c r="C64" s="65" t="s">
        <v>397</v>
      </c>
      <c r="D64" s="94" t="s">
        <v>398</v>
      </c>
      <c r="E64" s="70"/>
      <c r="F64" s="70"/>
      <c r="G64" s="65" t="s">
        <v>397</v>
      </c>
      <c r="H64" s="65"/>
      <c r="I64" s="65" t="s">
        <v>405</v>
      </c>
      <c r="J64" s="65">
        <v>120</v>
      </c>
      <c r="K64" s="65">
        <v>1</v>
      </c>
      <c r="L64" s="65"/>
      <c r="M64" s="68"/>
      <c r="N64" s="67"/>
      <c r="O64" s="69">
        <f t="shared" si="4"/>
        <v>120</v>
      </c>
      <c r="P64" s="67"/>
      <c r="Q64" s="69">
        <v>2017</v>
      </c>
      <c r="R64" s="89" t="s">
        <v>402</v>
      </c>
    </row>
    <row r="65" spans="2:18" x14ac:dyDescent="0.2">
      <c r="B65" s="70">
        <f t="shared" si="1"/>
        <v>44</v>
      </c>
      <c r="C65" s="65" t="s">
        <v>401</v>
      </c>
      <c r="D65" s="94" t="s">
        <v>403</v>
      </c>
      <c r="E65" s="70"/>
      <c r="F65" s="70"/>
      <c r="G65" s="65" t="s">
        <v>401</v>
      </c>
      <c r="H65" s="65" t="s">
        <v>10</v>
      </c>
      <c r="I65" s="65" t="s">
        <v>317</v>
      </c>
      <c r="J65" s="65">
        <v>56</v>
      </c>
      <c r="K65" s="65">
        <v>5</v>
      </c>
      <c r="L65" s="65"/>
      <c r="M65" s="68"/>
      <c r="N65" s="67"/>
      <c r="O65" s="69">
        <f t="shared" si="4"/>
        <v>280</v>
      </c>
      <c r="P65" s="67"/>
      <c r="Q65" s="73">
        <v>2018</v>
      </c>
      <c r="R65" s="89" t="s">
        <v>404</v>
      </c>
    </row>
    <row r="66" spans="2:18" x14ac:dyDescent="0.2">
      <c r="B66" s="70">
        <f t="shared" si="1"/>
        <v>45</v>
      </c>
      <c r="C66" s="65" t="s">
        <v>400</v>
      </c>
      <c r="D66" s="94" t="s">
        <v>406</v>
      </c>
      <c r="E66" s="70"/>
      <c r="F66" s="70"/>
      <c r="G66" s="65" t="s">
        <v>400</v>
      </c>
      <c r="H66" s="65" t="s">
        <v>10</v>
      </c>
      <c r="I66" s="65" t="s">
        <v>317</v>
      </c>
      <c r="J66" s="65">
        <v>56</v>
      </c>
      <c r="K66" s="65">
        <v>5</v>
      </c>
      <c r="L66" s="65"/>
      <c r="M66" s="68"/>
      <c r="N66" s="67"/>
      <c r="O66" s="69">
        <f t="shared" si="4"/>
        <v>280</v>
      </c>
      <c r="P66" s="67"/>
      <c r="Q66" s="73">
        <v>2018</v>
      </c>
      <c r="R66" s="89" t="s">
        <v>399</v>
      </c>
    </row>
    <row r="67" spans="2:18" ht="29.25" x14ac:dyDescent="0.25">
      <c r="B67" s="70">
        <f t="shared" si="1"/>
        <v>46</v>
      </c>
      <c r="C67" s="65" t="s">
        <v>187</v>
      </c>
      <c r="D67" s="65"/>
      <c r="E67" s="70"/>
      <c r="F67" s="70"/>
      <c r="G67" s="92" t="s">
        <v>32</v>
      </c>
      <c r="H67" s="65"/>
      <c r="I67" s="65"/>
      <c r="J67" s="65">
        <v>125</v>
      </c>
      <c r="K67" s="65">
        <v>5</v>
      </c>
      <c r="L67" s="65"/>
      <c r="M67" s="90"/>
      <c r="N67" s="67"/>
      <c r="O67" s="69">
        <f t="shared" si="4"/>
        <v>625</v>
      </c>
      <c r="P67" s="67"/>
      <c r="Q67" s="69" t="s">
        <v>185</v>
      </c>
      <c r="R67" s="75"/>
    </row>
    <row r="68" spans="2:18" ht="42.75" x14ac:dyDescent="0.2">
      <c r="B68" s="70">
        <f t="shared" si="1"/>
        <v>47</v>
      </c>
      <c r="C68" s="65" t="s">
        <v>16</v>
      </c>
      <c r="D68" s="65"/>
      <c r="E68" s="70"/>
      <c r="F68" s="70">
        <v>7290991</v>
      </c>
      <c r="G68" s="92" t="s">
        <v>17</v>
      </c>
      <c r="H68" s="65"/>
      <c r="I68" s="65"/>
      <c r="J68" s="65">
        <v>150</v>
      </c>
      <c r="K68" s="65">
        <v>7</v>
      </c>
      <c r="L68" s="65"/>
      <c r="M68" s="68"/>
      <c r="N68" s="67"/>
      <c r="O68" s="69">
        <f t="shared" si="4"/>
        <v>1050</v>
      </c>
      <c r="P68" s="67"/>
      <c r="Q68" s="69" t="s">
        <v>185</v>
      </c>
      <c r="R68" s="75"/>
    </row>
    <row r="69" spans="2:18" ht="15" x14ac:dyDescent="0.25">
      <c r="B69" s="70">
        <f t="shared" si="1"/>
        <v>48</v>
      </c>
      <c r="C69" s="82" t="s">
        <v>326</v>
      </c>
      <c r="D69" s="82"/>
      <c r="E69" s="70">
        <v>101</v>
      </c>
      <c r="F69" s="70"/>
      <c r="G69" s="92" t="s">
        <v>324</v>
      </c>
      <c r="H69" s="65" t="s">
        <v>10</v>
      </c>
      <c r="I69" s="65" t="s">
        <v>317</v>
      </c>
      <c r="J69" s="65">
        <v>60</v>
      </c>
      <c r="K69" s="65">
        <v>18</v>
      </c>
      <c r="L69" s="65"/>
      <c r="M69" s="68"/>
      <c r="N69" s="67"/>
      <c r="O69" s="69">
        <f t="shared" si="4"/>
        <v>1080</v>
      </c>
      <c r="P69" s="67"/>
      <c r="Q69" s="70">
        <v>2017</v>
      </c>
      <c r="R69" s="75" t="s">
        <v>318</v>
      </c>
    </row>
    <row r="70" spans="2:18" x14ac:dyDescent="0.2">
      <c r="B70" s="70">
        <f t="shared" si="1"/>
        <v>49</v>
      </c>
      <c r="C70" s="65" t="s">
        <v>320</v>
      </c>
      <c r="D70" s="65"/>
      <c r="E70" s="70"/>
      <c r="F70" s="70"/>
      <c r="G70" s="92" t="s">
        <v>319</v>
      </c>
      <c r="H70" s="65" t="s">
        <v>10</v>
      </c>
      <c r="I70" s="65" t="s">
        <v>317</v>
      </c>
      <c r="J70" s="65">
        <v>60</v>
      </c>
      <c r="K70" s="65">
        <v>18</v>
      </c>
      <c r="L70" s="65"/>
      <c r="M70" s="68"/>
      <c r="N70" s="67"/>
      <c r="O70" s="69">
        <f t="shared" si="4"/>
        <v>1080</v>
      </c>
      <c r="P70" s="67"/>
      <c r="Q70" s="70">
        <v>2017</v>
      </c>
      <c r="R70" s="75" t="s">
        <v>318</v>
      </c>
    </row>
    <row r="71" spans="2:18" x14ac:dyDescent="0.2">
      <c r="B71" s="70">
        <f t="shared" si="1"/>
        <v>50</v>
      </c>
      <c r="C71" s="65" t="s">
        <v>324</v>
      </c>
      <c r="D71" s="65"/>
      <c r="E71" s="70" t="s">
        <v>349</v>
      </c>
      <c r="F71" s="70"/>
      <c r="G71" s="92" t="s">
        <v>324</v>
      </c>
      <c r="H71" s="65" t="s">
        <v>10</v>
      </c>
      <c r="I71" s="65" t="s">
        <v>317</v>
      </c>
      <c r="J71" s="65">
        <v>60</v>
      </c>
      <c r="K71" s="65">
        <v>10</v>
      </c>
      <c r="L71" s="65"/>
      <c r="M71" s="68"/>
      <c r="N71" s="67"/>
      <c r="O71" s="69">
        <f t="shared" si="4"/>
        <v>600</v>
      </c>
      <c r="P71" s="67"/>
      <c r="Q71" s="70">
        <v>2017</v>
      </c>
      <c r="R71" s="75" t="s">
        <v>318</v>
      </c>
    </row>
    <row r="72" spans="2:18" x14ac:dyDescent="0.2">
      <c r="B72" s="70">
        <f t="shared" si="1"/>
        <v>51</v>
      </c>
      <c r="C72" s="65" t="s">
        <v>324</v>
      </c>
      <c r="D72" s="94" t="s">
        <v>379</v>
      </c>
      <c r="E72" s="70"/>
      <c r="F72" s="70"/>
      <c r="G72" s="92" t="s">
        <v>324</v>
      </c>
      <c r="H72" s="65" t="s">
        <v>10</v>
      </c>
      <c r="I72" s="65" t="s">
        <v>317</v>
      </c>
      <c r="J72" s="65">
        <v>60</v>
      </c>
      <c r="K72" s="65">
        <v>3</v>
      </c>
      <c r="L72" s="65"/>
      <c r="M72" s="68"/>
      <c r="N72" s="67"/>
      <c r="O72" s="69">
        <f t="shared" si="4"/>
        <v>180</v>
      </c>
      <c r="P72" s="67"/>
      <c r="Q72" s="73">
        <v>2018</v>
      </c>
      <c r="R72" s="71" t="s">
        <v>378</v>
      </c>
    </row>
    <row r="73" spans="2:18" ht="28.5" x14ac:dyDescent="0.2">
      <c r="B73" s="70">
        <f t="shared" si="1"/>
        <v>52</v>
      </c>
      <c r="C73" s="65" t="s">
        <v>361</v>
      </c>
      <c r="D73" s="65" t="s">
        <v>366</v>
      </c>
      <c r="E73" s="70"/>
      <c r="F73" s="70"/>
      <c r="G73" s="92" t="s">
        <v>363</v>
      </c>
      <c r="H73" s="65" t="s">
        <v>10</v>
      </c>
      <c r="I73" s="65" t="s">
        <v>364</v>
      </c>
      <c r="J73" s="65">
        <v>20</v>
      </c>
      <c r="K73" s="65">
        <v>2</v>
      </c>
      <c r="L73" s="65"/>
      <c r="M73" s="68"/>
      <c r="N73" s="67"/>
      <c r="O73" s="69">
        <f t="shared" si="4"/>
        <v>40</v>
      </c>
      <c r="P73" s="67"/>
      <c r="Q73" s="73">
        <v>2018</v>
      </c>
      <c r="R73" s="71" t="s">
        <v>365</v>
      </c>
    </row>
    <row r="74" spans="2:18" x14ac:dyDescent="0.2">
      <c r="B74" s="70">
        <f t="shared" si="1"/>
        <v>53</v>
      </c>
      <c r="C74" s="65" t="s">
        <v>361</v>
      </c>
      <c r="D74" s="65" t="s">
        <v>376</v>
      </c>
      <c r="E74" s="70"/>
      <c r="F74" s="70"/>
      <c r="G74" s="92"/>
      <c r="H74" s="65" t="s">
        <v>10</v>
      </c>
      <c r="I74" s="65" t="s">
        <v>317</v>
      </c>
      <c r="J74" s="65">
        <v>60</v>
      </c>
      <c r="K74" s="65">
        <v>4</v>
      </c>
      <c r="L74" s="65"/>
      <c r="M74" s="68"/>
      <c r="N74" s="67"/>
      <c r="O74" s="69">
        <f t="shared" si="4"/>
        <v>240</v>
      </c>
      <c r="P74" s="67"/>
      <c r="Q74" s="73">
        <v>2018</v>
      </c>
      <c r="R74" s="71" t="s">
        <v>377</v>
      </c>
    </row>
    <row r="75" spans="2:18" x14ac:dyDescent="0.2">
      <c r="B75" s="70">
        <f t="shared" si="1"/>
        <v>54</v>
      </c>
      <c r="C75" s="65" t="s">
        <v>435</v>
      </c>
      <c r="D75" s="94" t="s">
        <v>436</v>
      </c>
      <c r="E75" s="70"/>
      <c r="F75" s="70"/>
      <c r="G75" s="92"/>
      <c r="H75" s="65" t="s">
        <v>10</v>
      </c>
      <c r="I75" s="65" t="s">
        <v>408</v>
      </c>
      <c r="J75" s="65">
        <v>50</v>
      </c>
      <c r="K75" s="65">
        <v>2</v>
      </c>
      <c r="L75" s="65"/>
      <c r="M75" s="68"/>
      <c r="N75" s="67"/>
      <c r="O75" s="69">
        <f t="shared" si="4"/>
        <v>100</v>
      </c>
      <c r="P75" s="67"/>
      <c r="Q75" s="73">
        <v>2018</v>
      </c>
      <c r="R75" s="71" t="s">
        <v>437</v>
      </c>
    </row>
    <row r="76" spans="2:18" x14ac:dyDescent="0.2">
      <c r="B76" s="70">
        <f t="shared" si="1"/>
        <v>55</v>
      </c>
      <c r="C76" s="92" t="s">
        <v>432</v>
      </c>
      <c r="D76" s="94" t="s">
        <v>438</v>
      </c>
      <c r="E76" s="70"/>
      <c r="F76" s="70"/>
      <c r="G76" s="92" t="s">
        <v>432</v>
      </c>
      <c r="H76" s="65" t="s">
        <v>10</v>
      </c>
      <c r="I76" s="65" t="s">
        <v>408</v>
      </c>
      <c r="J76" s="65">
        <v>50</v>
      </c>
      <c r="K76" s="65">
        <v>5</v>
      </c>
      <c r="L76" s="65"/>
      <c r="M76" s="68"/>
      <c r="N76" s="67"/>
      <c r="O76" s="69">
        <f t="shared" si="4"/>
        <v>250</v>
      </c>
      <c r="P76" s="67"/>
      <c r="Q76" s="73">
        <v>2018</v>
      </c>
      <c r="R76" s="71" t="s">
        <v>433</v>
      </c>
    </row>
    <row r="77" spans="2:18" x14ac:dyDescent="0.2">
      <c r="B77" s="70">
        <f t="shared" si="1"/>
        <v>56</v>
      </c>
      <c r="C77" s="65" t="s">
        <v>24</v>
      </c>
      <c r="D77" s="65"/>
      <c r="E77" s="70"/>
      <c r="F77" s="79">
        <v>2881424</v>
      </c>
      <c r="G77" s="92" t="s">
        <v>260</v>
      </c>
      <c r="H77" s="65" t="s">
        <v>10</v>
      </c>
      <c r="I77" s="65" t="s">
        <v>25</v>
      </c>
      <c r="J77" s="65">
        <v>45</v>
      </c>
      <c r="K77" s="65">
        <v>34</v>
      </c>
      <c r="L77" s="65"/>
      <c r="M77" s="68"/>
      <c r="N77" s="67"/>
      <c r="O77" s="69">
        <f t="shared" si="4"/>
        <v>1530</v>
      </c>
      <c r="P77" s="67"/>
      <c r="Q77" s="69" t="s">
        <v>185</v>
      </c>
      <c r="R77" s="75"/>
    </row>
    <row r="78" spans="2:18" x14ac:dyDescent="0.2">
      <c r="B78" s="70">
        <f t="shared" si="1"/>
        <v>57</v>
      </c>
      <c r="C78" s="65" t="s">
        <v>35</v>
      </c>
      <c r="D78" s="65"/>
      <c r="E78" s="70"/>
      <c r="F78" s="79">
        <v>3998586</v>
      </c>
      <c r="G78" s="92" t="s">
        <v>35</v>
      </c>
      <c r="H78" s="65"/>
      <c r="I78" s="65"/>
      <c r="J78" s="65">
        <v>250</v>
      </c>
      <c r="K78" s="65">
        <v>19</v>
      </c>
      <c r="L78" s="65"/>
      <c r="M78" s="68"/>
      <c r="N78" s="67"/>
      <c r="O78" s="69">
        <f t="shared" si="4"/>
        <v>4750</v>
      </c>
      <c r="P78" s="67"/>
      <c r="Q78" s="69" t="s">
        <v>185</v>
      </c>
      <c r="R78" s="75"/>
    </row>
    <row r="79" spans="2:18" x14ac:dyDescent="0.2">
      <c r="B79" s="70">
        <f t="shared" si="1"/>
        <v>58</v>
      </c>
      <c r="C79" s="65" t="s">
        <v>35</v>
      </c>
      <c r="D79" s="65"/>
      <c r="E79" s="70"/>
      <c r="F79" s="70"/>
      <c r="G79" s="92"/>
      <c r="H79" s="65"/>
      <c r="I79" s="65"/>
      <c r="J79" s="65">
        <v>150</v>
      </c>
      <c r="K79" s="65">
        <v>2</v>
      </c>
      <c r="L79" s="65"/>
      <c r="M79" s="68"/>
      <c r="N79" s="67"/>
      <c r="O79" s="69">
        <f t="shared" si="4"/>
        <v>300</v>
      </c>
      <c r="P79" s="67"/>
      <c r="Q79" s="69" t="s">
        <v>185</v>
      </c>
      <c r="R79" s="75"/>
    </row>
    <row r="80" spans="2:18" x14ac:dyDescent="0.2">
      <c r="B80" s="70">
        <f t="shared" si="1"/>
        <v>59</v>
      </c>
      <c r="C80" s="65" t="s">
        <v>211</v>
      </c>
      <c r="D80" s="65"/>
      <c r="E80" s="70"/>
      <c r="F80" s="70"/>
      <c r="G80" s="92" t="s">
        <v>209</v>
      </c>
      <c r="H80" s="65" t="s">
        <v>10</v>
      </c>
      <c r="I80" s="65" t="s">
        <v>201</v>
      </c>
      <c r="J80" s="65">
        <v>56</v>
      </c>
      <c r="K80" s="65">
        <v>1</v>
      </c>
      <c r="L80" s="65"/>
      <c r="M80" s="68"/>
      <c r="N80" s="67"/>
      <c r="O80" s="69">
        <f t="shared" si="4"/>
        <v>56</v>
      </c>
      <c r="P80" s="67"/>
      <c r="Q80" s="69">
        <v>2016</v>
      </c>
      <c r="R80" s="75" t="s">
        <v>210</v>
      </c>
    </row>
    <row r="81" spans="2:18" x14ac:dyDescent="0.2">
      <c r="B81" s="70">
        <f t="shared" si="1"/>
        <v>60</v>
      </c>
      <c r="C81" s="65" t="s">
        <v>35</v>
      </c>
      <c r="D81" s="65"/>
      <c r="E81" s="70"/>
      <c r="F81" s="96" t="s">
        <v>36</v>
      </c>
      <c r="G81" s="92" t="s">
        <v>151</v>
      </c>
      <c r="H81" s="65"/>
      <c r="I81" s="65"/>
      <c r="J81" s="65">
        <v>150</v>
      </c>
      <c r="K81" s="65">
        <v>28</v>
      </c>
      <c r="L81" s="65"/>
      <c r="M81" s="68"/>
      <c r="N81" s="67"/>
      <c r="O81" s="69">
        <f t="shared" si="4"/>
        <v>4200</v>
      </c>
      <c r="P81" s="67"/>
      <c r="Q81" s="69" t="s">
        <v>185</v>
      </c>
      <c r="R81" s="75"/>
    </row>
    <row r="82" spans="2:18" x14ac:dyDescent="0.2">
      <c r="B82" s="70">
        <f t="shared" si="1"/>
        <v>61</v>
      </c>
      <c r="C82" s="65" t="s">
        <v>192</v>
      </c>
      <c r="D82" s="65"/>
      <c r="E82" s="70"/>
      <c r="F82" s="70">
        <v>3999415</v>
      </c>
      <c r="G82" s="92" t="s">
        <v>43</v>
      </c>
      <c r="H82" s="65"/>
      <c r="I82" s="65"/>
      <c r="J82" s="65">
        <v>70</v>
      </c>
      <c r="K82" s="65">
        <v>20</v>
      </c>
      <c r="L82" s="65"/>
      <c r="M82" s="68"/>
      <c r="N82" s="67"/>
      <c r="O82" s="69">
        <f t="shared" si="4"/>
        <v>1400</v>
      </c>
      <c r="P82" s="67"/>
      <c r="Q82" s="69" t="s">
        <v>185</v>
      </c>
      <c r="R82" s="75"/>
    </row>
    <row r="83" spans="2:18" x14ac:dyDescent="0.2">
      <c r="B83" s="70">
        <f t="shared" si="1"/>
        <v>62</v>
      </c>
      <c r="C83" s="65" t="s">
        <v>242</v>
      </c>
      <c r="D83" s="65"/>
      <c r="E83" s="70"/>
      <c r="F83" s="70"/>
      <c r="G83" s="92" t="s">
        <v>169</v>
      </c>
      <c r="H83" s="65" t="s">
        <v>10</v>
      </c>
      <c r="I83" s="65" t="s">
        <v>101</v>
      </c>
      <c r="J83" s="65">
        <v>56</v>
      </c>
      <c r="K83" s="65">
        <v>3</v>
      </c>
      <c r="L83" s="65"/>
      <c r="M83" s="68"/>
      <c r="N83" s="67"/>
      <c r="O83" s="69">
        <f t="shared" si="4"/>
        <v>168</v>
      </c>
      <c r="P83" s="67"/>
      <c r="Q83" s="69">
        <v>2015</v>
      </c>
      <c r="R83" s="88"/>
    </row>
    <row r="84" spans="2:18" x14ac:dyDescent="0.2">
      <c r="B84" s="70">
        <f t="shared" si="1"/>
        <v>63</v>
      </c>
      <c r="C84" s="65" t="s">
        <v>34</v>
      </c>
      <c r="D84" s="65"/>
      <c r="E84" s="70"/>
      <c r="F84" s="79">
        <v>8442960</v>
      </c>
      <c r="G84" s="92" t="s">
        <v>34</v>
      </c>
      <c r="H84" s="65"/>
      <c r="I84" s="65"/>
      <c r="J84" s="65">
        <v>150</v>
      </c>
      <c r="K84" s="65">
        <v>21</v>
      </c>
      <c r="L84" s="65"/>
      <c r="M84" s="68"/>
      <c r="N84" s="67"/>
      <c r="O84" s="69">
        <f t="shared" si="4"/>
        <v>3150</v>
      </c>
      <c r="P84" s="67"/>
      <c r="Q84" s="69" t="s">
        <v>185</v>
      </c>
      <c r="R84" s="75"/>
    </row>
    <row r="85" spans="2:18" x14ac:dyDescent="0.2">
      <c r="B85" s="70">
        <f t="shared" si="1"/>
        <v>64</v>
      </c>
      <c r="C85" s="65" t="s">
        <v>34</v>
      </c>
      <c r="D85" s="65"/>
      <c r="E85" s="70"/>
      <c r="F85" s="70"/>
      <c r="G85" s="92" t="s">
        <v>149</v>
      </c>
      <c r="H85" s="65"/>
      <c r="I85" s="65"/>
      <c r="J85" s="65">
        <v>150</v>
      </c>
      <c r="K85" s="65">
        <v>8</v>
      </c>
      <c r="L85" s="65"/>
      <c r="M85" s="68"/>
      <c r="N85" s="67"/>
      <c r="O85" s="69">
        <f t="shared" si="4"/>
        <v>1200</v>
      </c>
      <c r="P85" s="67"/>
      <c r="Q85" s="69" t="s">
        <v>185</v>
      </c>
      <c r="R85" s="75"/>
    </row>
    <row r="86" spans="2:18" x14ac:dyDescent="0.2">
      <c r="B86" s="70">
        <f t="shared" si="1"/>
        <v>65</v>
      </c>
      <c r="C86" s="65" t="s">
        <v>240</v>
      </c>
      <c r="D86" s="65"/>
      <c r="E86" s="70"/>
      <c r="F86" s="70"/>
      <c r="G86" s="92" t="s">
        <v>166</v>
      </c>
      <c r="H86" s="65" t="s">
        <v>10</v>
      </c>
      <c r="I86" s="65" t="s">
        <v>106</v>
      </c>
      <c r="J86" s="65">
        <v>38</v>
      </c>
      <c r="K86" s="65">
        <v>3</v>
      </c>
      <c r="L86" s="65"/>
      <c r="M86" s="68"/>
      <c r="N86" s="67"/>
      <c r="O86" s="69">
        <f t="shared" si="4"/>
        <v>114</v>
      </c>
      <c r="P86" s="67"/>
      <c r="Q86" s="69">
        <v>2015</v>
      </c>
      <c r="R86" s="88"/>
    </row>
    <row r="87" spans="2:18" x14ac:dyDescent="0.2">
      <c r="B87" s="70">
        <f t="shared" si="1"/>
        <v>66</v>
      </c>
      <c r="C87" s="67" t="s">
        <v>39</v>
      </c>
      <c r="D87" s="67"/>
      <c r="E87" s="69"/>
      <c r="F87" s="69" t="s">
        <v>40</v>
      </c>
      <c r="G87" s="72" t="s">
        <v>39</v>
      </c>
      <c r="H87" s="67"/>
      <c r="I87" s="67"/>
      <c r="J87" s="67">
        <v>150</v>
      </c>
      <c r="K87" s="65">
        <v>4</v>
      </c>
      <c r="L87" s="65"/>
      <c r="M87" s="68"/>
      <c r="N87" s="67"/>
      <c r="O87" s="69">
        <f t="shared" si="4"/>
        <v>600</v>
      </c>
      <c r="P87" s="67"/>
      <c r="Q87" s="69" t="s">
        <v>185</v>
      </c>
      <c r="R87" s="75"/>
    </row>
    <row r="88" spans="2:18" x14ac:dyDescent="0.2">
      <c r="B88" s="70">
        <f t="shared" ref="B88:B151" si="5">B87+1</f>
        <v>67</v>
      </c>
      <c r="C88" s="67" t="s">
        <v>39</v>
      </c>
      <c r="D88" s="67"/>
      <c r="E88" s="69"/>
      <c r="F88" s="69"/>
      <c r="G88" s="72" t="s">
        <v>39</v>
      </c>
      <c r="H88" s="67"/>
      <c r="I88" s="67"/>
      <c r="J88" s="67">
        <v>100</v>
      </c>
      <c r="K88" s="65">
        <v>14</v>
      </c>
      <c r="L88" s="65"/>
      <c r="M88" s="68"/>
      <c r="N88" s="67"/>
      <c r="O88" s="69">
        <f t="shared" si="4"/>
        <v>1400</v>
      </c>
      <c r="P88" s="67"/>
      <c r="Q88" s="69" t="s">
        <v>185</v>
      </c>
      <c r="R88" s="75"/>
    </row>
    <row r="89" spans="2:18" x14ac:dyDescent="0.2">
      <c r="B89" s="70">
        <f t="shared" si="5"/>
        <v>68</v>
      </c>
      <c r="C89" s="67" t="s">
        <v>64</v>
      </c>
      <c r="D89" s="67"/>
      <c r="E89" s="69"/>
      <c r="F89" s="69">
        <v>22473778</v>
      </c>
      <c r="G89" s="72" t="s">
        <v>39</v>
      </c>
      <c r="H89" s="67" t="s">
        <v>10</v>
      </c>
      <c r="I89" s="67"/>
      <c r="J89" s="67">
        <v>100</v>
      </c>
      <c r="K89" s="65">
        <v>10</v>
      </c>
      <c r="L89" s="65"/>
      <c r="M89" s="68"/>
      <c r="N89" s="67"/>
      <c r="O89" s="69">
        <f t="shared" si="4"/>
        <v>1000</v>
      </c>
      <c r="P89" s="67"/>
      <c r="Q89" s="69" t="s">
        <v>185</v>
      </c>
      <c r="R89" s="75"/>
    </row>
    <row r="90" spans="2:18" x14ac:dyDescent="0.2">
      <c r="B90" s="70">
        <f t="shared" si="5"/>
        <v>69</v>
      </c>
      <c r="C90" s="67" t="s">
        <v>64</v>
      </c>
      <c r="D90" s="74" t="s">
        <v>439</v>
      </c>
      <c r="E90" s="69"/>
      <c r="F90" s="69"/>
      <c r="G90" s="72" t="s">
        <v>39</v>
      </c>
      <c r="H90" s="67" t="s">
        <v>10</v>
      </c>
      <c r="I90" s="67" t="s">
        <v>408</v>
      </c>
      <c r="J90" s="67">
        <v>50</v>
      </c>
      <c r="K90" s="65">
        <v>2</v>
      </c>
      <c r="L90" s="65"/>
      <c r="M90" s="68"/>
      <c r="N90" s="67"/>
      <c r="O90" s="69">
        <f t="shared" si="4"/>
        <v>100</v>
      </c>
      <c r="P90" s="67"/>
      <c r="Q90" s="73">
        <v>2018</v>
      </c>
      <c r="R90" s="71" t="s">
        <v>433</v>
      </c>
    </row>
    <row r="91" spans="2:18" ht="28.5" x14ac:dyDescent="0.2">
      <c r="B91" s="70">
        <f t="shared" si="5"/>
        <v>70</v>
      </c>
      <c r="C91" s="67" t="s">
        <v>243</v>
      </c>
      <c r="D91" s="67"/>
      <c r="E91" s="69"/>
      <c r="F91" s="69"/>
      <c r="G91" s="72" t="s">
        <v>173</v>
      </c>
      <c r="H91" s="67" t="s">
        <v>10</v>
      </c>
      <c r="I91" s="67"/>
      <c r="J91" s="67">
        <v>15</v>
      </c>
      <c r="K91" s="65">
        <v>10</v>
      </c>
      <c r="L91" s="65"/>
      <c r="M91" s="68"/>
      <c r="N91" s="67"/>
      <c r="O91" s="69">
        <f t="shared" si="4"/>
        <v>150</v>
      </c>
      <c r="P91" s="67"/>
      <c r="Q91" s="69">
        <v>2015</v>
      </c>
      <c r="R91" s="75" t="s">
        <v>112</v>
      </c>
    </row>
    <row r="92" spans="2:18" ht="28.5" x14ac:dyDescent="0.2">
      <c r="B92" s="70">
        <f t="shared" si="5"/>
        <v>71</v>
      </c>
      <c r="C92" s="67" t="s">
        <v>188</v>
      </c>
      <c r="D92" s="67"/>
      <c r="E92" s="69"/>
      <c r="F92" s="69">
        <v>19392835</v>
      </c>
      <c r="G92" s="72" t="s">
        <v>19</v>
      </c>
      <c r="H92" s="67"/>
      <c r="I92" s="67"/>
      <c r="J92" s="67">
        <v>110</v>
      </c>
      <c r="K92" s="65">
        <v>4</v>
      </c>
      <c r="L92" s="65"/>
      <c r="M92" s="68"/>
      <c r="N92" s="67"/>
      <c r="O92" s="69">
        <f t="shared" si="4"/>
        <v>440</v>
      </c>
      <c r="P92" s="67"/>
      <c r="Q92" s="69" t="s">
        <v>185</v>
      </c>
      <c r="R92" s="75"/>
    </row>
    <row r="93" spans="2:18" x14ac:dyDescent="0.2">
      <c r="B93" s="70">
        <f t="shared" si="5"/>
        <v>72</v>
      </c>
      <c r="C93" s="67" t="s">
        <v>423</v>
      </c>
      <c r="D93" s="74" t="s">
        <v>424</v>
      </c>
      <c r="E93" s="69"/>
      <c r="F93" s="69"/>
      <c r="G93" s="72" t="s">
        <v>423</v>
      </c>
      <c r="H93" s="67" t="s">
        <v>10</v>
      </c>
      <c r="I93" s="67" t="s">
        <v>408</v>
      </c>
      <c r="J93" s="67">
        <v>50</v>
      </c>
      <c r="K93" s="65">
        <v>1</v>
      </c>
      <c r="L93" s="65"/>
      <c r="M93" s="68"/>
      <c r="N93" s="67"/>
      <c r="O93" s="69">
        <f t="shared" si="4"/>
        <v>50</v>
      </c>
      <c r="P93" s="67"/>
      <c r="Q93" s="73">
        <v>2018</v>
      </c>
      <c r="R93" s="71" t="s">
        <v>425</v>
      </c>
    </row>
    <row r="94" spans="2:18" x14ac:dyDescent="0.2">
      <c r="B94" s="70">
        <f t="shared" si="5"/>
        <v>73</v>
      </c>
      <c r="C94" s="67" t="s">
        <v>407</v>
      </c>
      <c r="D94" s="67"/>
      <c r="E94" s="69"/>
      <c r="F94" s="69"/>
      <c r="G94" s="72" t="s">
        <v>171</v>
      </c>
      <c r="H94" s="67" t="s">
        <v>10</v>
      </c>
      <c r="I94" s="67"/>
      <c r="J94" s="67">
        <v>56</v>
      </c>
      <c r="K94" s="65">
        <v>1</v>
      </c>
      <c r="L94" s="65"/>
      <c r="M94" s="68"/>
      <c r="N94" s="67"/>
      <c r="O94" s="69">
        <f>J94*K94</f>
        <v>56</v>
      </c>
      <c r="P94" s="67"/>
      <c r="Q94" s="69">
        <v>2015</v>
      </c>
      <c r="R94" s="63" t="s">
        <v>110</v>
      </c>
    </row>
    <row r="95" spans="2:18" x14ac:dyDescent="0.2">
      <c r="B95" s="70">
        <f t="shared" si="5"/>
        <v>74</v>
      </c>
      <c r="C95" s="67" t="s">
        <v>407</v>
      </c>
      <c r="D95" s="74" t="s">
        <v>409</v>
      </c>
      <c r="E95" s="69"/>
      <c r="F95" s="69"/>
      <c r="G95" s="72" t="s">
        <v>171</v>
      </c>
      <c r="H95" s="67" t="s">
        <v>10</v>
      </c>
      <c r="I95" s="67" t="s">
        <v>408</v>
      </c>
      <c r="J95" s="67">
        <v>50</v>
      </c>
      <c r="K95" s="65">
        <v>3</v>
      </c>
      <c r="L95" s="65"/>
      <c r="M95" s="68"/>
      <c r="N95" s="67"/>
      <c r="O95" s="69">
        <f>J95*K95</f>
        <v>150</v>
      </c>
      <c r="P95" s="67"/>
      <c r="Q95" s="73">
        <v>2018</v>
      </c>
      <c r="R95" s="86" t="s">
        <v>410</v>
      </c>
    </row>
    <row r="96" spans="2:18" x14ac:dyDescent="0.2">
      <c r="B96" s="70">
        <f t="shared" si="5"/>
        <v>75</v>
      </c>
      <c r="C96" s="67" t="s">
        <v>391</v>
      </c>
      <c r="D96" s="74" t="s">
        <v>393</v>
      </c>
      <c r="E96" s="69"/>
      <c r="F96" s="69"/>
      <c r="G96" s="72" t="s">
        <v>390</v>
      </c>
      <c r="H96" s="67" t="s">
        <v>10</v>
      </c>
      <c r="I96" s="67" t="s">
        <v>317</v>
      </c>
      <c r="J96" s="67">
        <v>50</v>
      </c>
      <c r="K96" s="65">
        <v>2</v>
      </c>
      <c r="L96" s="65"/>
      <c r="M96" s="68"/>
      <c r="N96" s="67"/>
      <c r="O96" s="69">
        <f>J96*K96</f>
        <v>100</v>
      </c>
      <c r="P96" s="67"/>
      <c r="Q96" s="73">
        <v>2018</v>
      </c>
      <c r="R96" s="86" t="s">
        <v>392</v>
      </c>
    </row>
    <row r="97" spans="2:18" ht="13.5" customHeight="1" x14ac:dyDescent="0.2">
      <c r="B97" s="70">
        <f t="shared" si="5"/>
        <v>76</v>
      </c>
      <c r="C97" s="67" t="s">
        <v>45</v>
      </c>
      <c r="D97" s="67"/>
      <c r="E97" s="69"/>
      <c r="F97" s="69">
        <v>47722437</v>
      </c>
      <c r="G97" s="72" t="s">
        <v>45</v>
      </c>
      <c r="H97" s="67"/>
      <c r="I97" s="67" t="s">
        <v>46</v>
      </c>
      <c r="J97" s="67"/>
      <c r="K97" s="65">
        <v>12</v>
      </c>
      <c r="L97" s="65"/>
      <c r="M97" s="68"/>
      <c r="N97" s="67"/>
      <c r="O97" s="69">
        <f t="shared" si="4"/>
        <v>0</v>
      </c>
      <c r="P97" s="67"/>
      <c r="Q97" s="69" t="s">
        <v>185</v>
      </c>
      <c r="R97" s="75"/>
    </row>
    <row r="98" spans="2:18" ht="13.5" customHeight="1" x14ac:dyDescent="0.2">
      <c r="B98" s="70">
        <f t="shared" si="5"/>
        <v>77</v>
      </c>
      <c r="C98" s="67" t="s">
        <v>44</v>
      </c>
      <c r="D98" s="67"/>
      <c r="E98" s="69"/>
      <c r="F98" s="69">
        <v>9438909</v>
      </c>
      <c r="G98" s="72" t="s">
        <v>44</v>
      </c>
      <c r="H98" s="67"/>
      <c r="I98" s="67"/>
      <c r="J98" s="67">
        <v>70</v>
      </c>
      <c r="K98" s="65">
        <v>5</v>
      </c>
      <c r="L98" s="65"/>
      <c r="M98" s="68"/>
      <c r="N98" s="67"/>
      <c r="O98" s="69">
        <f t="shared" si="4"/>
        <v>350</v>
      </c>
      <c r="P98" s="67"/>
      <c r="Q98" s="69" t="s">
        <v>185</v>
      </c>
      <c r="R98" s="75"/>
    </row>
    <row r="99" spans="2:18" ht="13.5" customHeight="1" x14ac:dyDescent="0.2">
      <c r="B99" s="70">
        <f t="shared" si="5"/>
        <v>78</v>
      </c>
      <c r="C99" s="67" t="s">
        <v>238</v>
      </c>
      <c r="D99" s="67"/>
      <c r="E99" s="69"/>
      <c r="F99" s="69"/>
      <c r="G99" s="72" t="s">
        <v>103</v>
      </c>
      <c r="H99" s="67" t="s">
        <v>10</v>
      </c>
      <c r="I99" s="67" t="s">
        <v>101</v>
      </c>
      <c r="J99" s="67">
        <v>54</v>
      </c>
      <c r="K99" s="65">
        <v>3</v>
      </c>
      <c r="L99" s="65"/>
      <c r="M99" s="68"/>
      <c r="N99" s="67"/>
      <c r="O99" s="69">
        <f t="shared" si="4"/>
        <v>162</v>
      </c>
      <c r="P99" s="67"/>
      <c r="Q99" s="69">
        <v>2015</v>
      </c>
      <c r="R99" s="88"/>
    </row>
    <row r="100" spans="2:18" ht="13.5" customHeight="1" x14ac:dyDescent="0.2">
      <c r="B100" s="70">
        <f t="shared" si="5"/>
        <v>79</v>
      </c>
      <c r="C100" s="67" t="s">
        <v>47</v>
      </c>
      <c r="D100" s="67"/>
      <c r="E100" s="69"/>
      <c r="F100" s="69">
        <v>70492937</v>
      </c>
      <c r="G100" s="72" t="s">
        <v>47</v>
      </c>
      <c r="H100" s="67" t="s">
        <v>10</v>
      </c>
      <c r="I100" s="67" t="s">
        <v>25</v>
      </c>
      <c r="J100" s="67">
        <v>45</v>
      </c>
      <c r="K100" s="65">
        <v>18</v>
      </c>
      <c r="L100" s="65"/>
      <c r="M100" s="68"/>
      <c r="N100" s="67"/>
      <c r="O100" s="69">
        <f t="shared" si="4"/>
        <v>810</v>
      </c>
      <c r="P100" s="67"/>
      <c r="Q100" s="69" t="s">
        <v>185</v>
      </c>
      <c r="R100" s="75"/>
    </row>
    <row r="101" spans="2:18" ht="13.5" customHeight="1" x14ac:dyDescent="0.2">
      <c r="B101" s="70">
        <f t="shared" si="5"/>
        <v>80</v>
      </c>
      <c r="C101" s="67" t="s">
        <v>47</v>
      </c>
      <c r="D101" s="74" t="s">
        <v>434</v>
      </c>
      <c r="E101" s="69"/>
      <c r="F101" s="69"/>
      <c r="G101" s="72" t="s">
        <v>47</v>
      </c>
      <c r="H101" s="67" t="s">
        <v>10</v>
      </c>
      <c r="I101" s="67" t="s">
        <v>408</v>
      </c>
      <c r="J101" s="67">
        <v>50</v>
      </c>
      <c r="K101" s="65">
        <v>3</v>
      </c>
      <c r="L101" s="65"/>
      <c r="M101" s="68"/>
      <c r="N101" s="67"/>
      <c r="O101" s="69">
        <f t="shared" si="4"/>
        <v>150</v>
      </c>
      <c r="P101" s="67"/>
      <c r="Q101" s="73">
        <v>2018</v>
      </c>
      <c r="R101" s="71" t="s">
        <v>425</v>
      </c>
    </row>
    <row r="102" spans="2:18" ht="28.5" x14ac:dyDescent="0.2">
      <c r="B102" s="70">
        <f t="shared" si="5"/>
        <v>81</v>
      </c>
      <c r="C102" s="67" t="s">
        <v>5</v>
      </c>
      <c r="D102" s="67"/>
      <c r="E102" s="69"/>
      <c r="F102" s="79">
        <v>9107094</v>
      </c>
      <c r="G102" s="72" t="s">
        <v>6</v>
      </c>
      <c r="H102" s="67"/>
      <c r="I102" s="67"/>
      <c r="J102" s="67">
        <v>120</v>
      </c>
      <c r="K102" s="65">
        <v>8</v>
      </c>
      <c r="L102" s="65"/>
      <c r="M102" s="68"/>
      <c r="N102" s="67"/>
      <c r="O102" s="69">
        <f t="shared" si="4"/>
        <v>960</v>
      </c>
      <c r="P102" s="67"/>
      <c r="Q102" s="69" t="s">
        <v>185</v>
      </c>
      <c r="R102" s="75"/>
    </row>
    <row r="103" spans="2:18" x14ac:dyDescent="0.2">
      <c r="B103" s="70">
        <f t="shared" si="5"/>
        <v>82</v>
      </c>
      <c r="C103" s="67" t="s">
        <v>5</v>
      </c>
      <c r="D103" s="67"/>
      <c r="E103" s="69"/>
      <c r="F103" s="69"/>
      <c r="G103" s="72"/>
      <c r="H103" s="67"/>
      <c r="I103" s="67"/>
      <c r="J103" s="67">
        <v>150</v>
      </c>
      <c r="K103" s="65">
        <v>1</v>
      </c>
      <c r="L103" s="65"/>
      <c r="M103" s="68"/>
      <c r="N103" s="67"/>
      <c r="O103" s="69">
        <f t="shared" si="4"/>
        <v>150</v>
      </c>
      <c r="P103" s="67"/>
      <c r="Q103" s="70" t="s">
        <v>185</v>
      </c>
      <c r="R103" s="75"/>
    </row>
    <row r="104" spans="2:18" ht="15" x14ac:dyDescent="0.25">
      <c r="B104" s="70">
        <f t="shared" si="5"/>
        <v>83</v>
      </c>
      <c r="C104" s="49" t="s">
        <v>338</v>
      </c>
      <c r="D104" s="49"/>
      <c r="E104" s="69"/>
      <c r="F104" s="69"/>
      <c r="G104" s="72"/>
      <c r="H104" s="67" t="s">
        <v>10</v>
      </c>
      <c r="I104" s="67"/>
      <c r="J104" s="67">
        <v>50</v>
      </c>
      <c r="K104" s="65">
        <v>4</v>
      </c>
      <c r="L104" s="65"/>
      <c r="M104" s="68"/>
      <c r="N104" s="67"/>
      <c r="O104" s="69">
        <v>210</v>
      </c>
      <c r="P104" s="67"/>
      <c r="Q104" s="70">
        <v>2017</v>
      </c>
      <c r="R104" s="75" t="s">
        <v>337</v>
      </c>
    </row>
    <row r="105" spans="2:18" x14ac:dyDescent="0.2">
      <c r="B105" s="70">
        <f t="shared" si="5"/>
        <v>84</v>
      </c>
      <c r="C105" s="67" t="s">
        <v>53</v>
      </c>
      <c r="D105" s="67"/>
      <c r="E105" s="69"/>
      <c r="F105" s="69">
        <v>70186205</v>
      </c>
      <c r="G105" s="72" t="s">
        <v>53</v>
      </c>
      <c r="H105" s="67"/>
      <c r="I105" s="67"/>
      <c r="J105" s="67">
        <v>150</v>
      </c>
      <c r="K105" s="65">
        <v>6</v>
      </c>
      <c r="L105" s="65"/>
      <c r="M105" s="68"/>
      <c r="N105" s="67"/>
      <c r="O105" s="69">
        <f t="shared" si="4"/>
        <v>900</v>
      </c>
      <c r="P105" s="67"/>
      <c r="Q105" s="70" t="s">
        <v>185</v>
      </c>
      <c r="R105" s="75"/>
    </row>
    <row r="106" spans="2:18" x14ac:dyDescent="0.2">
      <c r="B106" s="70">
        <f t="shared" si="5"/>
        <v>85</v>
      </c>
      <c r="C106" s="67" t="s">
        <v>252</v>
      </c>
      <c r="D106" s="67"/>
      <c r="E106" s="69"/>
      <c r="F106" s="69"/>
      <c r="G106" s="72" t="s">
        <v>53</v>
      </c>
      <c r="H106" s="67" t="s">
        <v>10</v>
      </c>
      <c r="I106" s="67" t="s">
        <v>201</v>
      </c>
      <c r="J106" s="67">
        <v>56</v>
      </c>
      <c r="K106" s="65">
        <v>3</v>
      </c>
      <c r="L106" s="65"/>
      <c r="M106" s="68"/>
      <c r="N106" s="67"/>
      <c r="O106" s="69">
        <f t="shared" ref="O106:O113" si="6">J106*K106</f>
        <v>168</v>
      </c>
      <c r="P106" s="67"/>
      <c r="Q106" s="70">
        <v>2016</v>
      </c>
      <c r="R106" s="75" t="s">
        <v>210</v>
      </c>
    </row>
    <row r="107" spans="2:18" x14ac:dyDescent="0.2">
      <c r="B107" s="70">
        <f t="shared" si="5"/>
        <v>86</v>
      </c>
      <c r="C107" s="67" t="s">
        <v>53</v>
      </c>
      <c r="D107" s="74" t="s">
        <v>380</v>
      </c>
      <c r="E107" s="69"/>
      <c r="F107" s="69"/>
      <c r="G107" s="72" t="s">
        <v>53</v>
      </c>
      <c r="H107" s="67" t="s">
        <v>382</v>
      </c>
      <c r="I107" s="67"/>
      <c r="J107" s="67"/>
      <c r="K107" s="65"/>
      <c r="L107" s="65"/>
      <c r="M107" s="68"/>
      <c r="N107" s="67"/>
      <c r="O107" s="69"/>
      <c r="P107" s="67"/>
      <c r="Q107" s="70">
        <v>2018</v>
      </c>
      <c r="R107" s="71" t="s">
        <v>381</v>
      </c>
    </row>
    <row r="108" spans="2:18" x14ac:dyDescent="0.2">
      <c r="B108" s="70">
        <f t="shared" si="5"/>
        <v>87</v>
      </c>
      <c r="C108" s="67" t="s">
        <v>440</v>
      </c>
      <c r="D108" s="74" t="s">
        <v>442</v>
      </c>
      <c r="E108" s="69"/>
      <c r="F108" s="69"/>
      <c r="G108" s="72" t="s">
        <v>441</v>
      </c>
      <c r="H108" s="67" t="s">
        <v>10</v>
      </c>
      <c r="I108" s="67" t="s">
        <v>408</v>
      </c>
      <c r="J108" s="67">
        <v>50</v>
      </c>
      <c r="K108" s="65">
        <v>2</v>
      </c>
      <c r="L108" s="65"/>
      <c r="M108" s="68"/>
      <c r="N108" s="67"/>
      <c r="O108" s="69">
        <f t="shared" ref="O108" si="7">J108*K108</f>
        <v>100</v>
      </c>
      <c r="P108" s="67"/>
      <c r="Q108" s="73">
        <v>2018</v>
      </c>
      <c r="R108" s="71" t="s">
        <v>425</v>
      </c>
    </row>
    <row r="109" spans="2:18" x14ac:dyDescent="0.2">
      <c r="B109" s="70">
        <f t="shared" si="5"/>
        <v>88</v>
      </c>
      <c r="C109" s="67" t="s">
        <v>235</v>
      </c>
      <c r="D109" s="67"/>
      <c r="E109" s="69"/>
      <c r="F109" s="69"/>
      <c r="G109" s="72" t="s">
        <v>160</v>
      </c>
      <c r="H109" s="67" t="s">
        <v>10</v>
      </c>
      <c r="I109" s="67"/>
      <c r="J109" s="67">
        <v>56</v>
      </c>
      <c r="K109" s="65">
        <v>4</v>
      </c>
      <c r="L109" s="65"/>
      <c r="M109" s="68"/>
      <c r="N109" s="67"/>
      <c r="O109" s="69">
        <f t="shared" si="6"/>
        <v>224</v>
      </c>
      <c r="P109" s="67"/>
      <c r="Q109" s="70">
        <v>2014</v>
      </c>
      <c r="R109" s="63"/>
    </row>
    <row r="110" spans="2:18" x14ac:dyDescent="0.2">
      <c r="B110" s="70">
        <f t="shared" si="5"/>
        <v>89</v>
      </c>
      <c r="C110" s="67" t="s">
        <v>235</v>
      </c>
      <c r="D110" s="67"/>
      <c r="E110" s="69"/>
      <c r="F110" s="69"/>
      <c r="G110" s="72"/>
      <c r="H110" s="67" t="s">
        <v>10</v>
      </c>
      <c r="I110" s="67" t="s">
        <v>95</v>
      </c>
      <c r="J110" s="67">
        <v>66</v>
      </c>
      <c r="K110" s="65">
        <v>12</v>
      </c>
      <c r="L110" s="65"/>
      <c r="M110" s="68"/>
      <c r="N110" s="67"/>
      <c r="O110" s="69">
        <f t="shared" si="6"/>
        <v>792</v>
      </c>
      <c r="P110" s="67"/>
      <c r="Q110" s="70">
        <v>2014</v>
      </c>
      <c r="R110" s="63" t="s">
        <v>96</v>
      </c>
    </row>
    <row r="111" spans="2:18" x14ac:dyDescent="0.2">
      <c r="B111" s="70">
        <f t="shared" si="5"/>
        <v>90</v>
      </c>
      <c r="C111" s="67" t="s">
        <v>268</v>
      </c>
      <c r="D111" s="67"/>
      <c r="E111" s="69"/>
      <c r="F111" s="69"/>
      <c r="G111" s="72" t="s">
        <v>172</v>
      </c>
      <c r="H111" s="67" t="s">
        <v>10</v>
      </c>
      <c r="I111" s="67"/>
      <c r="J111" s="67">
        <v>63</v>
      </c>
      <c r="K111" s="65">
        <v>22</v>
      </c>
      <c r="L111" s="65"/>
      <c r="M111" s="68"/>
      <c r="N111" s="67"/>
      <c r="O111" s="69">
        <f t="shared" si="6"/>
        <v>1386</v>
      </c>
      <c r="P111" s="67"/>
      <c r="Q111" s="70">
        <v>2015</v>
      </c>
      <c r="R111" s="63" t="s">
        <v>111</v>
      </c>
    </row>
    <row r="112" spans="2:18" x14ac:dyDescent="0.2">
      <c r="B112" s="70">
        <f t="shared" si="5"/>
        <v>91</v>
      </c>
      <c r="C112" s="67" t="s">
        <v>245</v>
      </c>
      <c r="D112" s="67"/>
      <c r="E112" s="69"/>
      <c r="F112" s="69"/>
      <c r="G112" s="72" t="s">
        <v>177</v>
      </c>
      <c r="H112" s="67" t="s">
        <v>10</v>
      </c>
      <c r="I112" s="67" t="s">
        <v>120</v>
      </c>
      <c r="J112" s="65">
        <v>56</v>
      </c>
      <c r="K112" s="65">
        <v>3</v>
      </c>
      <c r="L112" s="65"/>
      <c r="M112" s="68"/>
      <c r="N112" s="67"/>
      <c r="O112" s="69">
        <f t="shared" si="6"/>
        <v>168</v>
      </c>
      <c r="P112" s="67"/>
      <c r="Q112" s="70">
        <v>2015</v>
      </c>
      <c r="R112" s="63" t="s">
        <v>96</v>
      </c>
    </row>
    <row r="113" spans="2:18" x14ac:dyDescent="0.2">
      <c r="B113" s="70">
        <f t="shared" si="5"/>
        <v>92</v>
      </c>
      <c r="C113" s="72" t="s">
        <v>178</v>
      </c>
      <c r="D113" s="72"/>
      <c r="E113" s="83"/>
      <c r="F113" s="69"/>
      <c r="G113" s="72" t="s">
        <v>178</v>
      </c>
      <c r="H113" s="67" t="s">
        <v>10</v>
      </c>
      <c r="I113" s="67"/>
      <c r="J113" s="65">
        <v>56</v>
      </c>
      <c r="K113" s="65">
        <v>9</v>
      </c>
      <c r="L113" s="65"/>
      <c r="M113" s="68"/>
      <c r="N113" s="67"/>
      <c r="O113" s="69">
        <f t="shared" si="6"/>
        <v>504</v>
      </c>
      <c r="P113" s="67"/>
      <c r="Q113" s="70">
        <v>2015</v>
      </c>
      <c r="R113" s="63" t="s">
        <v>96</v>
      </c>
    </row>
    <row r="114" spans="2:18" ht="42.75" x14ac:dyDescent="0.2">
      <c r="B114" s="70">
        <f t="shared" si="5"/>
        <v>93</v>
      </c>
      <c r="C114" s="67" t="s">
        <v>267</v>
      </c>
      <c r="D114" s="67"/>
      <c r="E114" s="69"/>
      <c r="F114" s="69">
        <v>8302615</v>
      </c>
      <c r="G114" s="72" t="s">
        <v>26</v>
      </c>
      <c r="H114" s="67"/>
      <c r="I114" s="67"/>
      <c r="J114" s="65">
        <v>125</v>
      </c>
      <c r="K114" s="65">
        <v>9</v>
      </c>
      <c r="L114" s="65"/>
      <c r="M114" s="68"/>
      <c r="N114" s="67"/>
      <c r="O114" s="69">
        <f t="shared" ref="O114:O140" si="8">J114*K114</f>
        <v>1125</v>
      </c>
      <c r="P114" s="67"/>
      <c r="Q114" s="70" t="s">
        <v>185</v>
      </c>
      <c r="R114" s="63"/>
    </row>
    <row r="115" spans="2:18" x14ac:dyDescent="0.2">
      <c r="B115" s="70">
        <f t="shared" si="5"/>
        <v>94</v>
      </c>
      <c r="C115" s="67" t="s">
        <v>157</v>
      </c>
      <c r="D115" s="67"/>
      <c r="E115" s="69"/>
      <c r="F115" s="69"/>
      <c r="G115" s="72" t="s">
        <v>157</v>
      </c>
      <c r="H115" s="67" t="s">
        <v>10</v>
      </c>
      <c r="I115" s="67" t="s">
        <v>143</v>
      </c>
      <c r="J115" s="65">
        <v>60</v>
      </c>
      <c r="K115" s="65">
        <v>2</v>
      </c>
      <c r="L115" s="65"/>
      <c r="M115" s="68"/>
      <c r="N115" s="67"/>
      <c r="O115" s="69">
        <f t="shared" si="8"/>
        <v>120</v>
      </c>
      <c r="P115" s="67"/>
      <c r="Q115" s="70">
        <v>2016</v>
      </c>
      <c r="R115" s="75" t="s">
        <v>144</v>
      </c>
    </row>
    <row r="116" spans="2:18" x14ac:dyDescent="0.2">
      <c r="B116" s="70">
        <f t="shared" si="5"/>
        <v>95</v>
      </c>
      <c r="C116" s="67" t="s">
        <v>157</v>
      </c>
      <c r="D116" s="67"/>
      <c r="E116" s="69"/>
      <c r="F116" s="69"/>
      <c r="G116" s="72" t="s">
        <v>193</v>
      </c>
      <c r="H116" s="67" t="s">
        <v>10</v>
      </c>
      <c r="I116" s="67"/>
      <c r="J116" s="65">
        <v>60</v>
      </c>
      <c r="K116" s="65">
        <v>2</v>
      </c>
      <c r="L116" s="65"/>
      <c r="M116" s="68"/>
      <c r="N116" s="67"/>
      <c r="O116" s="69">
        <f t="shared" si="8"/>
        <v>120</v>
      </c>
      <c r="P116" s="67"/>
      <c r="Q116" s="70">
        <v>2016</v>
      </c>
      <c r="R116" s="75"/>
    </row>
    <row r="117" spans="2:18" x14ac:dyDescent="0.2">
      <c r="B117" s="70">
        <f t="shared" si="5"/>
        <v>96</v>
      </c>
      <c r="C117" s="67" t="s">
        <v>157</v>
      </c>
      <c r="D117" s="67"/>
      <c r="E117" s="69" t="s">
        <v>346</v>
      </c>
      <c r="F117" s="69"/>
      <c r="G117" s="72"/>
      <c r="H117" s="67" t="s">
        <v>10</v>
      </c>
      <c r="I117" s="67"/>
      <c r="J117" s="65">
        <v>60</v>
      </c>
      <c r="K117" s="65">
        <v>2</v>
      </c>
      <c r="L117" s="65"/>
      <c r="M117" s="68"/>
      <c r="N117" s="67"/>
      <c r="O117" s="69">
        <f t="shared" si="8"/>
        <v>120</v>
      </c>
      <c r="P117" s="67"/>
      <c r="Q117" s="70">
        <v>2017</v>
      </c>
      <c r="R117" s="75" t="s">
        <v>345</v>
      </c>
    </row>
    <row r="118" spans="2:18" x14ac:dyDescent="0.2">
      <c r="B118" s="70">
        <f t="shared" si="5"/>
        <v>97</v>
      </c>
      <c r="C118" s="67" t="s">
        <v>430</v>
      </c>
      <c r="D118" s="74" t="s">
        <v>431</v>
      </c>
      <c r="E118" s="69"/>
      <c r="F118" s="69"/>
      <c r="G118" s="72" t="s">
        <v>430</v>
      </c>
      <c r="H118" s="67"/>
      <c r="I118" s="67" t="s">
        <v>408</v>
      </c>
      <c r="J118" s="65">
        <v>50</v>
      </c>
      <c r="K118" s="65">
        <v>1</v>
      </c>
      <c r="L118" s="65"/>
      <c r="M118" s="68"/>
      <c r="N118" s="67"/>
      <c r="O118" s="69">
        <f t="shared" si="8"/>
        <v>50</v>
      </c>
      <c r="P118" s="67"/>
      <c r="Q118" s="73">
        <v>2018</v>
      </c>
      <c r="R118" s="71" t="s">
        <v>425</v>
      </c>
    </row>
    <row r="119" spans="2:18" x14ac:dyDescent="0.2">
      <c r="B119" s="70">
        <f t="shared" si="5"/>
        <v>98</v>
      </c>
      <c r="C119" s="67" t="s">
        <v>266</v>
      </c>
      <c r="D119" s="67"/>
      <c r="E119" s="69"/>
      <c r="F119" s="69">
        <v>3168234</v>
      </c>
      <c r="G119" s="72" t="s">
        <v>56</v>
      </c>
      <c r="H119" s="67" t="s">
        <v>10</v>
      </c>
      <c r="I119" s="67"/>
      <c r="J119" s="67">
        <v>250</v>
      </c>
      <c r="K119" s="65">
        <v>42</v>
      </c>
      <c r="L119" s="65"/>
      <c r="M119" s="68"/>
      <c r="N119" s="67"/>
      <c r="O119" s="69">
        <f t="shared" si="8"/>
        <v>10500</v>
      </c>
      <c r="P119" s="67"/>
      <c r="Q119" s="70" t="s">
        <v>185</v>
      </c>
      <c r="R119" s="75"/>
    </row>
    <row r="120" spans="2:18" x14ac:dyDescent="0.2">
      <c r="B120" s="70">
        <f t="shared" si="5"/>
        <v>99</v>
      </c>
      <c r="C120" s="67" t="s">
        <v>266</v>
      </c>
      <c r="D120" s="67"/>
      <c r="E120" s="69"/>
      <c r="F120" s="69"/>
      <c r="G120" s="72" t="s">
        <v>56</v>
      </c>
      <c r="H120" s="67" t="s">
        <v>10</v>
      </c>
      <c r="I120" s="67"/>
      <c r="J120" s="67">
        <v>150</v>
      </c>
      <c r="K120" s="65">
        <v>31</v>
      </c>
      <c r="L120" s="65"/>
      <c r="M120" s="68"/>
      <c r="N120" s="67"/>
      <c r="O120" s="69">
        <f t="shared" si="8"/>
        <v>4650</v>
      </c>
      <c r="P120" s="67"/>
      <c r="Q120" s="70" t="s">
        <v>185</v>
      </c>
      <c r="R120" s="75"/>
    </row>
    <row r="121" spans="2:18" x14ac:dyDescent="0.2">
      <c r="B121" s="70">
        <f t="shared" si="5"/>
        <v>100</v>
      </c>
      <c r="C121" s="67" t="s">
        <v>266</v>
      </c>
      <c r="D121" s="67"/>
      <c r="E121" s="69"/>
      <c r="F121" s="69"/>
      <c r="G121" s="72" t="s">
        <v>56</v>
      </c>
      <c r="H121" s="67" t="s">
        <v>10</v>
      </c>
      <c r="I121" s="67"/>
      <c r="J121" s="67">
        <v>70</v>
      </c>
      <c r="K121" s="65">
        <v>62</v>
      </c>
      <c r="L121" s="65"/>
      <c r="M121" s="68"/>
      <c r="N121" s="67"/>
      <c r="O121" s="69">
        <f t="shared" si="8"/>
        <v>4340</v>
      </c>
      <c r="P121" s="67"/>
      <c r="Q121" s="70" t="s">
        <v>185</v>
      </c>
      <c r="R121" s="75"/>
    </row>
    <row r="122" spans="2:18" x14ac:dyDescent="0.2">
      <c r="B122" s="70">
        <f t="shared" si="5"/>
        <v>101</v>
      </c>
      <c r="C122" s="67" t="s">
        <v>265</v>
      </c>
      <c r="D122" s="67"/>
      <c r="E122" s="69"/>
      <c r="F122" s="69">
        <v>9425275</v>
      </c>
      <c r="G122" s="72" t="s">
        <v>56</v>
      </c>
      <c r="H122" s="67" t="s">
        <v>10</v>
      </c>
      <c r="I122" s="67"/>
      <c r="J122" s="67">
        <v>400</v>
      </c>
      <c r="K122" s="65">
        <v>4</v>
      </c>
      <c r="L122" s="65"/>
      <c r="M122" s="68"/>
      <c r="N122" s="67"/>
      <c r="O122" s="69">
        <f t="shared" si="8"/>
        <v>1600</v>
      </c>
      <c r="P122" s="67"/>
      <c r="Q122" s="70" t="s">
        <v>185</v>
      </c>
      <c r="R122" s="75"/>
    </row>
    <row r="123" spans="2:18" x14ac:dyDescent="0.2">
      <c r="B123" s="70">
        <f t="shared" si="5"/>
        <v>102</v>
      </c>
      <c r="C123" s="67" t="s">
        <v>265</v>
      </c>
      <c r="D123" s="67"/>
      <c r="E123" s="69"/>
      <c r="F123" s="69"/>
      <c r="G123" s="72" t="s">
        <v>56</v>
      </c>
      <c r="H123" s="67" t="s">
        <v>10</v>
      </c>
      <c r="I123" s="67"/>
      <c r="J123" s="67">
        <v>250</v>
      </c>
      <c r="K123" s="65">
        <v>20</v>
      </c>
      <c r="L123" s="65"/>
      <c r="M123" s="68"/>
      <c r="N123" s="67"/>
      <c r="O123" s="69">
        <f t="shared" si="8"/>
        <v>5000</v>
      </c>
      <c r="P123" s="67"/>
      <c r="Q123" s="70" t="s">
        <v>185</v>
      </c>
      <c r="R123" s="75"/>
    </row>
    <row r="124" spans="2:18" x14ac:dyDescent="0.2">
      <c r="B124" s="70">
        <f t="shared" si="5"/>
        <v>103</v>
      </c>
      <c r="C124" s="67" t="s">
        <v>265</v>
      </c>
      <c r="D124" s="67"/>
      <c r="E124" s="69"/>
      <c r="F124" s="69"/>
      <c r="G124" s="72" t="s">
        <v>56</v>
      </c>
      <c r="H124" s="67" t="s">
        <v>10</v>
      </c>
      <c r="I124" s="67"/>
      <c r="J124" s="67">
        <v>70</v>
      </c>
      <c r="K124" s="65">
        <v>19</v>
      </c>
      <c r="L124" s="65"/>
      <c r="M124" s="68"/>
      <c r="N124" s="67"/>
      <c r="O124" s="69">
        <f t="shared" si="8"/>
        <v>1330</v>
      </c>
      <c r="P124" s="67"/>
      <c r="Q124" s="70" t="s">
        <v>185</v>
      </c>
      <c r="R124" s="75"/>
    </row>
    <row r="125" spans="2:18" x14ac:dyDescent="0.2">
      <c r="B125" s="70">
        <f t="shared" si="5"/>
        <v>104</v>
      </c>
      <c r="C125" s="67" t="s">
        <v>265</v>
      </c>
      <c r="D125" s="67"/>
      <c r="E125" s="69"/>
      <c r="F125" s="69"/>
      <c r="G125" s="72" t="s">
        <v>58</v>
      </c>
      <c r="H125" s="67" t="s">
        <v>10</v>
      </c>
      <c r="I125" s="67"/>
      <c r="J125" s="67">
        <v>250</v>
      </c>
      <c r="K125" s="65">
        <v>4</v>
      </c>
      <c r="L125" s="65"/>
      <c r="M125" s="68"/>
      <c r="N125" s="67"/>
      <c r="O125" s="69">
        <f t="shared" si="8"/>
        <v>1000</v>
      </c>
      <c r="P125" s="67"/>
      <c r="Q125" s="70" t="s">
        <v>185</v>
      </c>
      <c r="R125" s="75"/>
    </row>
    <row r="126" spans="2:18" x14ac:dyDescent="0.2">
      <c r="B126" s="70">
        <f t="shared" si="5"/>
        <v>105</v>
      </c>
      <c r="C126" s="67" t="s">
        <v>265</v>
      </c>
      <c r="D126" s="67"/>
      <c r="E126" s="69"/>
      <c r="F126" s="69"/>
      <c r="G126" s="72" t="s">
        <v>58</v>
      </c>
      <c r="H126" s="67" t="s">
        <v>10</v>
      </c>
      <c r="I126" s="67"/>
      <c r="J126" s="67">
        <v>70</v>
      </c>
      <c r="K126" s="65">
        <v>1</v>
      </c>
      <c r="L126" s="65"/>
      <c r="M126" s="68"/>
      <c r="N126" s="67"/>
      <c r="O126" s="69">
        <f t="shared" si="8"/>
        <v>70</v>
      </c>
      <c r="P126" s="67"/>
      <c r="Q126" s="70" t="s">
        <v>185</v>
      </c>
      <c r="R126" s="75"/>
    </row>
    <row r="127" spans="2:18" ht="16.5" customHeight="1" x14ac:dyDescent="0.2">
      <c r="B127" s="70">
        <f t="shared" si="5"/>
        <v>106</v>
      </c>
      <c r="C127" s="67" t="s">
        <v>303</v>
      </c>
      <c r="D127" s="67"/>
      <c r="E127" s="69"/>
      <c r="F127" s="69"/>
      <c r="G127" s="72" t="s">
        <v>302</v>
      </c>
      <c r="H127" s="67" t="s">
        <v>10</v>
      </c>
      <c r="I127" s="67" t="s">
        <v>101</v>
      </c>
      <c r="J127" s="65">
        <v>56</v>
      </c>
      <c r="K127" s="65">
        <v>5</v>
      </c>
      <c r="L127" s="65"/>
      <c r="M127" s="68"/>
      <c r="N127" s="67"/>
      <c r="O127" s="69">
        <f t="shared" si="8"/>
        <v>280</v>
      </c>
      <c r="P127" s="67"/>
      <c r="Q127" s="70">
        <v>2016</v>
      </c>
      <c r="R127" s="71"/>
    </row>
    <row r="128" spans="2:18" x14ac:dyDescent="0.2">
      <c r="B128" s="70">
        <f t="shared" si="5"/>
        <v>107</v>
      </c>
      <c r="C128" s="67" t="s">
        <v>264</v>
      </c>
      <c r="D128" s="67"/>
      <c r="E128" s="69"/>
      <c r="F128" s="69"/>
      <c r="G128" s="76" t="s">
        <v>128</v>
      </c>
      <c r="H128" s="67" t="s">
        <v>10</v>
      </c>
      <c r="I128" s="67" t="s">
        <v>129</v>
      </c>
      <c r="J128" s="65">
        <v>70</v>
      </c>
      <c r="K128" s="65">
        <v>80</v>
      </c>
      <c r="L128" s="65"/>
      <c r="M128" s="68"/>
      <c r="N128" s="67"/>
      <c r="O128" s="69">
        <f t="shared" si="8"/>
        <v>5600</v>
      </c>
      <c r="P128" s="67"/>
      <c r="Q128" s="70">
        <v>2015</v>
      </c>
      <c r="R128" s="75" t="s">
        <v>130</v>
      </c>
    </row>
    <row r="129" spans="2:18" x14ac:dyDescent="0.2">
      <c r="B129" s="70">
        <f t="shared" si="5"/>
        <v>108</v>
      </c>
      <c r="C129" s="67" t="s">
        <v>246</v>
      </c>
      <c r="D129" s="67"/>
      <c r="E129" s="69"/>
      <c r="F129" s="69"/>
      <c r="G129" s="76" t="s">
        <v>128</v>
      </c>
      <c r="H129" s="67" t="s">
        <v>10</v>
      </c>
      <c r="I129" s="67" t="s">
        <v>129</v>
      </c>
      <c r="J129" s="65">
        <v>70</v>
      </c>
      <c r="K129" s="65">
        <v>97</v>
      </c>
      <c r="L129" s="65"/>
      <c r="M129" s="68"/>
      <c r="N129" s="67"/>
      <c r="O129" s="69">
        <f t="shared" si="8"/>
        <v>6790</v>
      </c>
      <c r="P129" s="67"/>
      <c r="Q129" s="70">
        <v>2015</v>
      </c>
      <c r="R129" s="75" t="s">
        <v>130</v>
      </c>
    </row>
    <row r="130" spans="2:18" ht="28.5" x14ac:dyDescent="0.2">
      <c r="B130" s="70">
        <f t="shared" si="5"/>
        <v>109</v>
      </c>
      <c r="C130" s="67" t="s">
        <v>202</v>
      </c>
      <c r="D130" s="67"/>
      <c r="E130" s="69"/>
      <c r="F130" s="69"/>
      <c r="G130" s="72" t="s">
        <v>199</v>
      </c>
      <c r="H130" s="67" t="s">
        <v>10</v>
      </c>
      <c r="I130" s="67" t="s">
        <v>197</v>
      </c>
      <c r="J130" s="65">
        <v>60</v>
      </c>
      <c r="K130" s="65">
        <v>2</v>
      </c>
      <c r="L130" s="65"/>
      <c r="M130" s="68"/>
      <c r="N130" s="67"/>
      <c r="O130" s="69">
        <f t="shared" si="8"/>
        <v>120</v>
      </c>
      <c r="P130" s="67"/>
      <c r="Q130" s="70">
        <v>2016</v>
      </c>
      <c r="R130" s="75" t="s">
        <v>198</v>
      </c>
    </row>
    <row r="131" spans="2:18" x14ac:dyDescent="0.2">
      <c r="B131" s="70">
        <f t="shared" si="5"/>
        <v>110</v>
      </c>
      <c r="C131" s="67" t="s">
        <v>74</v>
      </c>
      <c r="D131" s="67"/>
      <c r="E131" s="69"/>
      <c r="F131" s="77" t="s">
        <v>75</v>
      </c>
      <c r="G131" s="72" t="s">
        <v>74</v>
      </c>
      <c r="H131" s="67" t="s">
        <v>10</v>
      </c>
      <c r="I131" s="67" t="s">
        <v>76</v>
      </c>
      <c r="J131" s="65"/>
      <c r="K131" s="65">
        <v>15</v>
      </c>
      <c r="L131" s="65"/>
      <c r="M131" s="68"/>
      <c r="N131" s="67"/>
      <c r="O131" s="69">
        <f t="shared" si="8"/>
        <v>0</v>
      </c>
      <c r="P131" s="67"/>
      <c r="Q131" s="70" t="s">
        <v>185</v>
      </c>
      <c r="R131" s="75"/>
    </row>
    <row r="132" spans="2:18" x14ac:dyDescent="0.2">
      <c r="B132" s="70">
        <f t="shared" si="5"/>
        <v>111</v>
      </c>
      <c r="C132" s="67" t="s">
        <v>1</v>
      </c>
      <c r="D132" s="67"/>
      <c r="E132" s="69"/>
      <c r="F132" s="69">
        <v>9242982</v>
      </c>
      <c r="G132" s="72" t="s">
        <v>219</v>
      </c>
      <c r="H132" s="67" t="s">
        <v>10</v>
      </c>
      <c r="I132" s="67" t="s">
        <v>220</v>
      </c>
      <c r="J132" s="65">
        <v>54</v>
      </c>
      <c r="K132" s="65">
        <v>11</v>
      </c>
      <c r="L132" s="65"/>
      <c r="M132" s="68"/>
      <c r="N132" s="67"/>
      <c r="O132" s="69">
        <f t="shared" si="8"/>
        <v>594</v>
      </c>
      <c r="P132" s="67"/>
      <c r="Q132" s="70">
        <v>2016</v>
      </c>
      <c r="R132" s="71" t="s">
        <v>221</v>
      </c>
    </row>
    <row r="133" spans="2:18" x14ac:dyDescent="0.2">
      <c r="B133" s="70">
        <f t="shared" si="5"/>
        <v>112</v>
      </c>
      <c r="C133" s="67" t="s">
        <v>74</v>
      </c>
      <c r="D133" s="67"/>
      <c r="E133" s="69"/>
      <c r="F133" s="69"/>
      <c r="G133" s="72" t="s">
        <v>226</v>
      </c>
      <c r="H133" s="67" t="s">
        <v>10</v>
      </c>
      <c r="I133" s="67" t="s">
        <v>220</v>
      </c>
      <c r="J133" s="65">
        <v>54</v>
      </c>
      <c r="K133" s="65">
        <v>4</v>
      </c>
      <c r="L133" s="65"/>
      <c r="M133" s="68"/>
      <c r="N133" s="67"/>
      <c r="O133" s="69">
        <f t="shared" si="8"/>
        <v>216</v>
      </c>
      <c r="P133" s="67"/>
      <c r="Q133" s="70">
        <v>2016</v>
      </c>
      <c r="R133" s="71" t="s">
        <v>221</v>
      </c>
    </row>
    <row r="134" spans="2:18" s="66" customFormat="1" x14ac:dyDescent="0.2">
      <c r="B134" s="70">
        <f t="shared" si="5"/>
        <v>113</v>
      </c>
      <c r="C134" s="67" t="s">
        <v>394</v>
      </c>
      <c r="D134" s="74" t="s">
        <v>396</v>
      </c>
      <c r="E134" s="69">
        <v>323</v>
      </c>
      <c r="F134" s="69"/>
      <c r="G134" s="72" t="s">
        <v>394</v>
      </c>
      <c r="H134" s="67" t="s">
        <v>10</v>
      </c>
      <c r="I134" s="67" t="s">
        <v>315</v>
      </c>
      <c r="J134" s="65">
        <v>50</v>
      </c>
      <c r="K134" s="65">
        <v>5</v>
      </c>
      <c r="L134" s="65"/>
      <c r="M134" s="68"/>
      <c r="N134" s="67"/>
      <c r="O134" s="69">
        <f t="shared" si="8"/>
        <v>250</v>
      </c>
      <c r="P134" s="67"/>
      <c r="Q134" s="73">
        <v>2018</v>
      </c>
      <c r="R134" s="71" t="s">
        <v>395</v>
      </c>
    </row>
    <row r="135" spans="2:18" s="66" customFormat="1" x14ac:dyDescent="0.2">
      <c r="B135" s="70">
        <f t="shared" si="5"/>
        <v>114</v>
      </c>
      <c r="C135" s="67" t="s">
        <v>413</v>
      </c>
      <c r="D135" s="74" t="s">
        <v>414</v>
      </c>
      <c r="E135" s="69"/>
      <c r="F135" s="69"/>
      <c r="G135" s="72" t="s">
        <v>394</v>
      </c>
      <c r="H135" s="67" t="s">
        <v>417</v>
      </c>
      <c r="I135" s="67" t="s">
        <v>418</v>
      </c>
      <c r="J135" s="65">
        <v>150</v>
      </c>
      <c r="K135" s="65">
        <v>8</v>
      </c>
      <c r="L135" s="65"/>
      <c r="M135" s="68"/>
      <c r="N135" s="67"/>
      <c r="O135" s="69">
        <f t="shared" si="8"/>
        <v>1200</v>
      </c>
      <c r="P135" s="67"/>
      <c r="Q135" s="73">
        <v>2018</v>
      </c>
      <c r="R135" s="71" t="s">
        <v>416</v>
      </c>
    </row>
    <row r="136" spans="2:18" s="66" customFormat="1" x14ac:dyDescent="0.2">
      <c r="B136" s="70">
        <f t="shared" si="5"/>
        <v>115</v>
      </c>
      <c r="C136" s="67" t="s">
        <v>413</v>
      </c>
      <c r="D136" s="74" t="s">
        <v>414</v>
      </c>
      <c r="E136" s="69"/>
      <c r="F136" s="69"/>
      <c r="G136" s="72" t="s">
        <v>394</v>
      </c>
      <c r="H136" s="67" t="s">
        <v>10</v>
      </c>
      <c r="I136" s="67" t="s">
        <v>419</v>
      </c>
      <c r="J136" s="65">
        <v>48</v>
      </c>
      <c r="K136" s="65">
        <v>3</v>
      </c>
      <c r="L136" s="65"/>
      <c r="M136" s="68"/>
      <c r="N136" s="67"/>
      <c r="O136" s="69">
        <f t="shared" si="8"/>
        <v>144</v>
      </c>
      <c r="P136" s="67"/>
      <c r="Q136" s="73">
        <v>2018</v>
      </c>
      <c r="R136" s="71" t="s">
        <v>416</v>
      </c>
    </row>
    <row r="137" spans="2:18" s="66" customFormat="1" x14ac:dyDescent="0.2">
      <c r="B137" s="70">
        <f t="shared" si="5"/>
        <v>116</v>
      </c>
      <c r="C137" s="67" t="s">
        <v>443</v>
      </c>
      <c r="D137" s="74" t="s">
        <v>444</v>
      </c>
      <c r="E137" s="69"/>
      <c r="F137" s="69"/>
      <c r="G137" s="72" t="s">
        <v>443</v>
      </c>
      <c r="H137" s="67" t="s">
        <v>10</v>
      </c>
      <c r="I137" s="67" t="s">
        <v>408</v>
      </c>
      <c r="J137" s="65">
        <v>50</v>
      </c>
      <c r="K137" s="65">
        <v>3</v>
      </c>
      <c r="L137" s="65"/>
      <c r="M137" s="68"/>
      <c r="N137" s="67"/>
      <c r="O137" s="69">
        <f t="shared" si="8"/>
        <v>150</v>
      </c>
      <c r="P137" s="67"/>
      <c r="Q137" s="73">
        <v>2018</v>
      </c>
      <c r="R137" s="71" t="s">
        <v>425</v>
      </c>
    </row>
    <row r="138" spans="2:18" x14ac:dyDescent="0.2">
      <c r="B138" s="70">
        <f t="shared" si="5"/>
        <v>117</v>
      </c>
      <c r="C138" s="67" t="s">
        <v>7</v>
      </c>
      <c r="D138" s="67"/>
      <c r="E138" s="69"/>
      <c r="F138" s="79">
        <v>2340272</v>
      </c>
      <c r="G138" s="72" t="s">
        <v>300</v>
      </c>
      <c r="H138" s="67"/>
      <c r="I138" s="67"/>
      <c r="J138" s="65">
        <v>160</v>
      </c>
      <c r="K138" s="65">
        <v>4</v>
      </c>
      <c r="L138" s="65"/>
      <c r="M138" s="68"/>
      <c r="N138" s="67"/>
      <c r="O138" s="69">
        <f t="shared" si="8"/>
        <v>640</v>
      </c>
      <c r="P138" s="67"/>
      <c r="Q138" s="70" t="s">
        <v>185</v>
      </c>
      <c r="R138" s="75"/>
    </row>
    <row r="139" spans="2:18" x14ac:dyDescent="0.2">
      <c r="B139" s="70">
        <f t="shared" si="5"/>
        <v>118</v>
      </c>
      <c r="C139" s="67" t="s">
        <v>7</v>
      </c>
      <c r="D139" s="67"/>
      <c r="E139" s="69"/>
      <c r="F139" s="69"/>
      <c r="G139" s="72" t="s">
        <v>301</v>
      </c>
      <c r="H139" s="67"/>
      <c r="I139" s="67"/>
      <c r="J139" s="65">
        <v>250</v>
      </c>
      <c r="K139" s="65">
        <v>2</v>
      </c>
      <c r="L139" s="65"/>
      <c r="M139" s="68"/>
      <c r="N139" s="67"/>
      <c r="O139" s="69">
        <f t="shared" si="8"/>
        <v>500</v>
      </c>
      <c r="P139" s="67"/>
      <c r="Q139" s="70" t="s">
        <v>185</v>
      </c>
      <c r="R139" s="75"/>
    </row>
    <row r="140" spans="2:18" x14ac:dyDescent="0.2">
      <c r="B140" s="70">
        <f t="shared" si="5"/>
        <v>119</v>
      </c>
      <c r="C140" s="67" t="s">
        <v>41</v>
      </c>
      <c r="D140" s="67"/>
      <c r="E140" s="69"/>
      <c r="F140" s="69">
        <v>70494391</v>
      </c>
      <c r="G140" s="72" t="s">
        <v>42</v>
      </c>
      <c r="H140" s="67"/>
      <c r="I140" s="67"/>
      <c r="J140" s="65">
        <v>70</v>
      </c>
      <c r="K140" s="65">
        <v>9</v>
      </c>
      <c r="L140" s="65"/>
      <c r="M140" s="68"/>
      <c r="N140" s="67"/>
      <c r="O140" s="69">
        <f t="shared" si="8"/>
        <v>630</v>
      </c>
      <c r="P140" s="67"/>
      <c r="Q140" s="70" t="s">
        <v>185</v>
      </c>
      <c r="R140" s="75"/>
    </row>
    <row r="141" spans="2:18" x14ac:dyDescent="0.2">
      <c r="B141" s="70">
        <f t="shared" si="5"/>
        <v>120</v>
      </c>
      <c r="C141" s="67" t="s">
        <v>231</v>
      </c>
      <c r="D141" s="67"/>
      <c r="E141" s="69"/>
      <c r="F141" s="69"/>
      <c r="G141" s="72" t="s">
        <v>256</v>
      </c>
      <c r="H141" s="67" t="s">
        <v>10</v>
      </c>
      <c r="I141" s="67"/>
      <c r="J141" s="65">
        <v>56</v>
      </c>
      <c r="K141" s="65">
        <v>7</v>
      </c>
      <c r="L141" s="65"/>
      <c r="M141" s="68"/>
      <c r="N141" s="67"/>
      <c r="O141" s="69">
        <f t="shared" ref="O141:O149" si="9">J141*K141</f>
        <v>392</v>
      </c>
      <c r="P141" s="67"/>
      <c r="Q141" s="70">
        <v>2014</v>
      </c>
      <c r="R141" s="75"/>
    </row>
    <row r="142" spans="2:18" x14ac:dyDescent="0.2">
      <c r="B142" s="70">
        <f t="shared" si="5"/>
        <v>121</v>
      </c>
      <c r="C142" s="67" t="s">
        <v>241</v>
      </c>
      <c r="D142" s="67"/>
      <c r="E142" s="69"/>
      <c r="F142" s="69"/>
      <c r="G142" s="72" t="s">
        <v>107</v>
      </c>
      <c r="H142" s="67" t="s">
        <v>10</v>
      </c>
      <c r="I142" s="67" t="s">
        <v>108</v>
      </c>
      <c r="J142" s="65">
        <v>56</v>
      </c>
      <c r="K142" s="65">
        <v>6</v>
      </c>
      <c r="L142" s="65"/>
      <c r="M142" s="68"/>
      <c r="N142" s="67"/>
      <c r="O142" s="69">
        <f t="shared" si="9"/>
        <v>336</v>
      </c>
      <c r="P142" s="67"/>
      <c r="Q142" s="70">
        <v>2015</v>
      </c>
      <c r="R142" s="91"/>
    </row>
    <row r="143" spans="2:18" x14ac:dyDescent="0.2">
      <c r="B143" s="70">
        <f t="shared" si="5"/>
        <v>122</v>
      </c>
      <c r="C143" s="67" t="s">
        <v>360</v>
      </c>
      <c r="D143" s="67"/>
      <c r="E143" s="69"/>
      <c r="F143" s="69"/>
      <c r="G143" s="72" t="s">
        <v>357</v>
      </c>
      <c r="H143" s="67" t="s">
        <v>10</v>
      </c>
      <c r="I143" s="67" t="s">
        <v>358</v>
      </c>
      <c r="J143" s="65">
        <v>50</v>
      </c>
      <c r="K143" s="65">
        <v>4</v>
      </c>
      <c r="L143" s="65"/>
      <c r="M143" s="68"/>
      <c r="N143" s="67"/>
      <c r="O143" s="69">
        <f t="shared" si="9"/>
        <v>200</v>
      </c>
      <c r="P143" s="67"/>
      <c r="Q143" s="70">
        <v>2017</v>
      </c>
      <c r="R143" s="63" t="s">
        <v>359</v>
      </c>
    </row>
    <row r="144" spans="2:18" x14ac:dyDescent="0.2">
      <c r="B144" s="70">
        <f t="shared" si="5"/>
        <v>123</v>
      </c>
      <c r="C144" s="67" t="s">
        <v>448</v>
      </c>
      <c r="D144" s="74" t="s">
        <v>449</v>
      </c>
      <c r="E144" s="69"/>
      <c r="F144" s="69"/>
      <c r="G144" s="72" t="s">
        <v>357</v>
      </c>
      <c r="H144" s="67" t="s">
        <v>10</v>
      </c>
      <c r="I144" s="67" t="s">
        <v>420</v>
      </c>
      <c r="J144" s="65">
        <v>50</v>
      </c>
      <c r="K144" s="65">
        <v>5</v>
      </c>
      <c r="L144" s="65"/>
      <c r="M144" s="68"/>
      <c r="N144" s="67"/>
      <c r="O144" s="69">
        <f t="shared" si="9"/>
        <v>250</v>
      </c>
      <c r="P144" s="67"/>
      <c r="Q144" s="73">
        <v>2018</v>
      </c>
      <c r="R144" s="86" t="s">
        <v>447</v>
      </c>
    </row>
    <row r="145" spans="2:18" x14ac:dyDescent="0.2">
      <c r="B145" s="70">
        <f t="shared" si="5"/>
        <v>124</v>
      </c>
      <c r="C145" s="80" t="s">
        <v>236</v>
      </c>
      <c r="D145" s="80"/>
      <c r="E145" s="78"/>
      <c r="F145" s="69">
        <v>90084781</v>
      </c>
      <c r="G145" s="72" t="s">
        <v>161</v>
      </c>
      <c r="H145" s="67" t="s">
        <v>10</v>
      </c>
      <c r="I145" s="67" t="s">
        <v>97</v>
      </c>
      <c r="J145" s="65">
        <v>56</v>
      </c>
      <c r="K145" s="65">
        <v>11</v>
      </c>
      <c r="L145" s="65"/>
      <c r="M145" s="68"/>
      <c r="N145" s="67"/>
      <c r="O145" s="69">
        <f t="shared" si="9"/>
        <v>616</v>
      </c>
      <c r="P145" s="67"/>
      <c r="Q145" s="70">
        <v>2014</v>
      </c>
      <c r="R145" s="63"/>
    </row>
    <row r="146" spans="2:18" x14ac:dyDescent="0.2">
      <c r="B146" s="70">
        <f t="shared" si="5"/>
        <v>125</v>
      </c>
      <c r="C146" s="67" t="s">
        <v>163</v>
      </c>
      <c r="D146" s="67"/>
      <c r="E146" s="69"/>
      <c r="F146" s="69">
        <v>90084781</v>
      </c>
      <c r="G146" s="72" t="s">
        <v>163</v>
      </c>
      <c r="H146" s="67" t="s">
        <v>10</v>
      </c>
      <c r="I146" s="67" t="s">
        <v>101</v>
      </c>
      <c r="J146" s="65">
        <v>54</v>
      </c>
      <c r="K146" s="65">
        <v>8</v>
      </c>
      <c r="L146" s="65"/>
      <c r="M146" s="68"/>
      <c r="N146" s="67"/>
      <c r="O146" s="69">
        <f t="shared" si="9"/>
        <v>432</v>
      </c>
      <c r="P146" s="67"/>
      <c r="Q146" s="70">
        <v>2015</v>
      </c>
      <c r="R146" s="75" t="s">
        <v>102</v>
      </c>
    </row>
    <row r="147" spans="2:18" x14ac:dyDescent="0.2">
      <c r="B147" s="70">
        <f t="shared" si="5"/>
        <v>126</v>
      </c>
      <c r="C147" s="80" t="s">
        <v>250</v>
      </c>
      <c r="D147" s="80"/>
      <c r="E147" s="78"/>
      <c r="F147" s="69">
        <v>90547735</v>
      </c>
      <c r="G147" s="72" t="s">
        <v>163</v>
      </c>
      <c r="H147" s="67" t="s">
        <v>10</v>
      </c>
      <c r="I147" s="67" t="s">
        <v>201</v>
      </c>
      <c r="J147" s="65">
        <v>56</v>
      </c>
      <c r="K147" s="65">
        <v>3</v>
      </c>
      <c r="L147" s="65"/>
      <c r="M147" s="68"/>
      <c r="N147" s="67"/>
      <c r="O147" s="69">
        <f t="shared" si="9"/>
        <v>168</v>
      </c>
      <c r="P147" s="67"/>
      <c r="Q147" s="70">
        <v>2016</v>
      </c>
      <c r="R147" s="75" t="s">
        <v>198</v>
      </c>
    </row>
    <row r="148" spans="2:18" x14ac:dyDescent="0.2">
      <c r="B148" s="70">
        <f t="shared" si="5"/>
        <v>127</v>
      </c>
      <c r="C148" s="80" t="s">
        <v>250</v>
      </c>
      <c r="D148" s="80"/>
      <c r="E148" s="78"/>
      <c r="F148" s="69">
        <v>90547735</v>
      </c>
      <c r="G148" s="72" t="s">
        <v>163</v>
      </c>
      <c r="H148" s="67" t="s">
        <v>10</v>
      </c>
      <c r="I148" s="67" t="s">
        <v>201</v>
      </c>
      <c r="J148" s="65">
        <v>56</v>
      </c>
      <c r="K148" s="65">
        <v>9</v>
      </c>
      <c r="L148" s="65"/>
      <c r="M148" s="68"/>
      <c r="N148" s="67"/>
      <c r="O148" s="69">
        <f t="shared" si="9"/>
        <v>504</v>
      </c>
      <c r="P148" s="67"/>
      <c r="Q148" s="70">
        <v>2016</v>
      </c>
      <c r="R148" s="75" t="s">
        <v>208</v>
      </c>
    </row>
    <row r="149" spans="2:18" x14ac:dyDescent="0.2">
      <c r="B149" s="70">
        <f t="shared" si="5"/>
        <v>128</v>
      </c>
      <c r="C149" s="80" t="s">
        <v>250</v>
      </c>
      <c r="D149" s="80"/>
      <c r="E149" s="78"/>
      <c r="F149" s="69"/>
      <c r="G149" s="72" t="s">
        <v>204</v>
      </c>
      <c r="H149" s="67" t="s">
        <v>10</v>
      </c>
      <c r="I149" s="67" t="s">
        <v>205</v>
      </c>
      <c r="J149" s="65">
        <v>60</v>
      </c>
      <c r="K149" s="65">
        <v>3</v>
      </c>
      <c r="L149" s="65"/>
      <c r="M149" s="68"/>
      <c r="N149" s="67"/>
      <c r="O149" s="69">
        <f t="shared" si="9"/>
        <v>180</v>
      </c>
      <c r="P149" s="67"/>
      <c r="Q149" s="70">
        <v>2016</v>
      </c>
      <c r="R149" s="75" t="s">
        <v>198</v>
      </c>
    </row>
    <row r="150" spans="2:18" ht="28.5" x14ac:dyDescent="0.2">
      <c r="B150" s="70">
        <f t="shared" si="5"/>
        <v>129</v>
      </c>
      <c r="C150" s="67" t="s">
        <v>182</v>
      </c>
      <c r="D150" s="67"/>
      <c r="E150" s="69"/>
      <c r="F150" s="69">
        <v>70441318</v>
      </c>
      <c r="G150" s="72" t="s">
        <v>49</v>
      </c>
      <c r="H150" s="67"/>
      <c r="I150" s="67"/>
      <c r="J150" s="65">
        <v>125</v>
      </c>
      <c r="K150" s="65">
        <v>8</v>
      </c>
      <c r="L150" s="65"/>
      <c r="M150" s="68"/>
      <c r="N150" s="67"/>
      <c r="O150" s="69">
        <f t="shared" ref="O150:O155" si="10">J150*K150</f>
        <v>1000</v>
      </c>
      <c r="P150" s="67"/>
      <c r="Q150" s="70" t="s">
        <v>185</v>
      </c>
      <c r="R150" s="75"/>
    </row>
    <row r="151" spans="2:18" x14ac:dyDescent="0.2">
      <c r="B151" s="70">
        <f t="shared" si="5"/>
        <v>130</v>
      </c>
      <c r="C151" s="67" t="s">
        <v>257</v>
      </c>
      <c r="D151" s="67"/>
      <c r="E151" s="69"/>
      <c r="F151" s="77" t="s">
        <v>72</v>
      </c>
      <c r="G151" s="72" t="s">
        <v>261</v>
      </c>
      <c r="H151" s="67" t="s">
        <v>10</v>
      </c>
      <c r="I151" s="67" t="s">
        <v>73</v>
      </c>
      <c r="J151" s="65">
        <v>56</v>
      </c>
      <c r="K151" s="65">
        <v>64</v>
      </c>
      <c r="L151" s="65"/>
      <c r="M151" s="68"/>
      <c r="N151" s="67"/>
      <c r="O151" s="69">
        <f t="shared" si="10"/>
        <v>3584</v>
      </c>
      <c r="P151" s="67"/>
      <c r="Q151" s="70" t="s">
        <v>185</v>
      </c>
      <c r="R151" s="75"/>
    </row>
    <row r="152" spans="2:18" x14ac:dyDescent="0.2">
      <c r="B152" s="70">
        <f t="shared" ref="B152:B215" si="11">B151+1</f>
        <v>131</v>
      </c>
      <c r="C152" s="67" t="s">
        <v>257</v>
      </c>
      <c r="D152" s="67"/>
      <c r="E152" s="69"/>
      <c r="F152" s="69"/>
      <c r="G152" s="72" t="s">
        <v>77</v>
      </c>
      <c r="H152" s="67" t="s">
        <v>10</v>
      </c>
      <c r="I152" s="67" t="s">
        <v>73</v>
      </c>
      <c r="J152" s="65">
        <v>56</v>
      </c>
      <c r="K152" s="65">
        <v>7</v>
      </c>
      <c r="L152" s="65"/>
      <c r="M152" s="68"/>
      <c r="N152" s="67"/>
      <c r="O152" s="69">
        <f t="shared" si="10"/>
        <v>392</v>
      </c>
      <c r="P152" s="67"/>
      <c r="Q152" s="70" t="s">
        <v>185</v>
      </c>
      <c r="R152" s="75"/>
    </row>
    <row r="153" spans="2:18" ht="28.5" x14ac:dyDescent="0.2">
      <c r="B153" s="70">
        <f t="shared" si="11"/>
        <v>132</v>
      </c>
      <c r="C153" s="67" t="s">
        <v>257</v>
      </c>
      <c r="D153" s="67"/>
      <c r="E153" s="69"/>
      <c r="F153" s="79">
        <v>9227199</v>
      </c>
      <c r="G153" s="72" t="s">
        <v>262</v>
      </c>
      <c r="H153" s="67" t="s">
        <v>10</v>
      </c>
      <c r="I153" s="67" t="s">
        <v>12</v>
      </c>
      <c r="J153" s="65">
        <v>45</v>
      </c>
      <c r="K153" s="65">
        <v>9</v>
      </c>
      <c r="L153" s="65"/>
      <c r="M153" s="68"/>
      <c r="N153" s="67"/>
      <c r="O153" s="69">
        <f t="shared" si="10"/>
        <v>405</v>
      </c>
      <c r="P153" s="67"/>
      <c r="Q153" s="70" t="s">
        <v>185</v>
      </c>
      <c r="R153" s="75"/>
    </row>
    <row r="154" spans="2:18" ht="42.75" x14ac:dyDescent="0.2">
      <c r="B154" s="70">
        <f t="shared" si="11"/>
        <v>133</v>
      </c>
      <c r="C154" s="67" t="s">
        <v>257</v>
      </c>
      <c r="D154" s="67"/>
      <c r="E154" s="69"/>
      <c r="F154" s="77" t="s">
        <v>72</v>
      </c>
      <c r="G154" s="72" t="s">
        <v>263</v>
      </c>
      <c r="H154" s="67" t="s">
        <v>10</v>
      </c>
      <c r="I154" s="67" t="s">
        <v>12</v>
      </c>
      <c r="J154" s="65">
        <v>45</v>
      </c>
      <c r="K154" s="65">
        <v>60</v>
      </c>
      <c r="L154" s="65"/>
      <c r="M154" s="68"/>
      <c r="N154" s="67"/>
      <c r="O154" s="69">
        <f t="shared" si="10"/>
        <v>2700</v>
      </c>
      <c r="P154" s="67"/>
      <c r="Q154" s="70" t="s">
        <v>185</v>
      </c>
      <c r="R154" s="75"/>
    </row>
    <row r="155" spans="2:18" ht="28.5" x14ac:dyDescent="0.2">
      <c r="B155" s="70">
        <f t="shared" si="11"/>
        <v>134</v>
      </c>
      <c r="C155" s="67" t="s">
        <v>257</v>
      </c>
      <c r="D155" s="67"/>
      <c r="E155" s="69"/>
      <c r="F155" s="69"/>
      <c r="G155" s="72" t="s">
        <v>13</v>
      </c>
      <c r="H155" s="67"/>
      <c r="I155" s="67" t="s">
        <v>14</v>
      </c>
      <c r="J155" s="65">
        <v>60</v>
      </c>
      <c r="K155" s="65">
        <v>14</v>
      </c>
      <c r="L155" s="65"/>
      <c r="M155" s="68"/>
      <c r="N155" s="67"/>
      <c r="O155" s="69">
        <f t="shared" si="10"/>
        <v>840</v>
      </c>
      <c r="P155" s="67"/>
      <c r="Q155" s="70" t="s">
        <v>185</v>
      </c>
      <c r="R155" s="75"/>
    </row>
    <row r="156" spans="2:18" ht="57" x14ac:dyDescent="0.2">
      <c r="B156" s="70">
        <f t="shared" si="11"/>
        <v>135</v>
      </c>
      <c r="C156" s="67" t="s">
        <v>257</v>
      </c>
      <c r="D156" s="67"/>
      <c r="E156" s="69"/>
      <c r="F156" s="69"/>
      <c r="G156" s="76" t="s">
        <v>280</v>
      </c>
      <c r="H156" s="67" t="s">
        <v>10</v>
      </c>
      <c r="I156" s="67"/>
      <c r="J156" s="65">
        <v>60</v>
      </c>
      <c r="K156" s="65">
        <v>69</v>
      </c>
      <c r="L156" s="65"/>
      <c r="M156" s="68"/>
      <c r="N156" s="67"/>
      <c r="O156" s="69">
        <f t="shared" ref="O156:O178" si="12">J156*K156</f>
        <v>4140</v>
      </c>
      <c r="P156" s="67"/>
      <c r="Q156" s="70">
        <v>2014</v>
      </c>
      <c r="R156" s="75"/>
    </row>
    <row r="157" spans="2:18" x14ac:dyDescent="0.2">
      <c r="B157" s="70">
        <f t="shared" si="11"/>
        <v>136</v>
      </c>
      <c r="C157" s="67" t="s">
        <v>257</v>
      </c>
      <c r="D157" s="67"/>
      <c r="E157" s="69"/>
      <c r="F157" s="69"/>
      <c r="G157" s="76" t="s">
        <v>121</v>
      </c>
      <c r="H157" s="67" t="s">
        <v>10</v>
      </c>
      <c r="I157" s="67" t="s">
        <v>122</v>
      </c>
      <c r="J157" s="65">
        <v>14</v>
      </c>
      <c r="K157" s="65">
        <v>53</v>
      </c>
      <c r="L157" s="65"/>
      <c r="M157" s="68"/>
      <c r="N157" s="67"/>
      <c r="O157" s="69">
        <f t="shared" si="12"/>
        <v>742</v>
      </c>
      <c r="P157" s="67"/>
      <c r="Q157" s="70">
        <v>2015</v>
      </c>
      <c r="R157" s="75" t="s">
        <v>127</v>
      </c>
    </row>
    <row r="158" spans="2:18" x14ac:dyDescent="0.2">
      <c r="B158" s="70">
        <f t="shared" si="11"/>
        <v>137</v>
      </c>
      <c r="C158" s="67" t="s">
        <v>257</v>
      </c>
      <c r="D158" s="67"/>
      <c r="E158" s="69"/>
      <c r="F158" s="69"/>
      <c r="G158" s="72" t="s">
        <v>123</v>
      </c>
      <c r="H158" s="67" t="s">
        <v>10</v>
      </c>
      <c r="I158" s="67"/>
      <c r="J158" s="65">
        <v>56</v>
      </c>
      <c r="K158" s="65">
        <v>29</v>
      </c>
      <c r="L158" s="65"/>
      <c r="M158" s="68"/>
      <c r="N158" s="67"/>
      <c r="O158" s="69">
        <f t="shared" si="12"/>
        <v>1624</v>
      </c>
      <c r="P158" s="67"/>
      <c r="Q158" s="70">
        <v>2015</v>
      </c>
      <c r="R158" s="75" t="s">
        <v>127</v>
      </c>
    </row>
    <row r="159" spans="2:18" x14ac:dyDescent="0.2">
      <c r="B159" s="70">
        <f t="shared" si="11"/>
        <v>138</v>
      </c>
      <c r="C159" s="67" t="s">
        <v>257</v>
      </c>
      <c r="D159" s="67"/>
      <c r="E159" s="69"/>
      <c r="F159" s="69"/>
      <c r="G159" s="72" t="s">
        <v>124</v>
      </c>
      <c r="H159" s="67" t="s">
        <v>10</v>
      </c>
      <c r="I159" s="67"/>
      <c r="J159" s="65">
        <v>1</v>
      </c>
      <c r="K159" s="65">
        <v>18</v>
      </c>
      <c r="L159" s="65"/>
      <c r="M159" s="68"/>
      <c r="N159" s="67"/>
      <c r="O159" s="69">
        <f t="shared" si="12"/>
        <v>18</v>
      </c>
      <c r="P159" s="67"/>
      <c r="Q159" s="70">
        <v>2015</v>
      </c>
      <c r="R159" s="75" t="s">
        <v>127</v>
      </c>
    </row>
    <row r="160" spans="2:18" x14ac:dyDescent="0.2">
      <c r="B160" s="70">
        <f t="shared" si="11"/>
        <v>139</v>
      </c>
      <c r="C160" s="67" t="s">
        <v>257</v>
      </c>
      <c r="D160" s="67"/>
      <c r="E160" s="69"/>
      <c r="F160" s="69"/>
      <c r="G160" s="72" t="s">
        <v>125</v>
      </c>
      <c r="H160" s="67" t="s">
        <v>10</v>
      </c>
      <c r="I160" s="67"/>
      <c r="J160" s="65">
        <v>10</v>
      </c>
      <c r="K160" s="65">
        <v>14</v>
      </c>
      <c r="L160" s="65"/>
      <c r="M160" s="68"/>
      <c r="N160" s="67"/>
      <c r="O160" s="69">
        <f t="shared" si="12"/>
        <v>140</v>
      </c>
      <c r="P160" s="67"/>
      <c r="Q160" s="70">
        <v>2015</v>
      </c>
      <c r="R160" s="75" t="s">
        <v>127</v>
      </c>
    </row>
    <row r="161" spans="2:18" x14ac:dyDescent="0.2">
      <c r="B161" s="70">
        <f t="shared" si="11"/>
        <v>140</v>
      </c>
      <c r="C161" s="67" t="s">
        <v>257</v>
      </c>
      <c r="D161" s="67"/>
      <c r="E161" s="69"/>
      <c r="F161" s="69"/>
      <c r="G161" s="72" t="s">
        <v>126</v>
      </c>
      <c r="H161" s="67" t="s">
        <v>10</v>
      </c>
      <c r="I161" s="67"/>
      <c r="J161" s="65">
        <v>20</v>
      </c>
      <c r="K161" s="65">
        <v>12</v>
      </c>
      <c r="L161" s="65"/>
      <c r="M161" s="68"/>
      <c r="N161" s="67"/>
      <c r="O161" s="69">
        <f t="shared" si="12"/>
        <v>240</v>
      </c>
      <c r="P161" s="67"/>
      <c r="Q161" s="70">
        <v>2015</v>
      </c>
      <c r="R161" s="75" t="s">
        <v>127</v>
      </c>
    </row>
    <row r="162" spans="2:18" ht="28.5" x14ac:dyDescent="0.2">
      <c r="B162" s="70">
        <f t="shared" si="11"/>
        <v>141</v>
      </c>
      <c r="C162" s="65" t="s">
        <v>191</v>
      </c>
      <c r="D162" s="65"/>
      <c r="E162" s="70"/>
      <c r="F162" s="69"/>
      <c r="G162" s="72" t="s">
        <v>31</v>
      </c>
      <c r="H162" s="67"/>
      <c r="I162" s="67"/>
      <c r="J162" s="65">
        <v>150</v>
      </c>
      <c r="K162" s="65">
        <v>4</v>
      </c>
      <c r="L162" s="65"/>
      <c r="M162" s="68"/>
      <c r="N162" s="67"/>
      <c r="O162" s="69">
        <f t="shared" si="12"/>
        <v>600</v>
      </c>
      <c r="P162" s="67"/>
      <c r="Q162" s="70" t="s">
        <v>185</v>
      </c>
      <c r="R162" s="75"/>
    </row>
    <row r="163" spans="2:18" x14ac:dyDescent="0.2">
      <c r="B163" s="70">
        <f t="shared" si="11"/>
        <v>142</v>
      </c>
      <c r="C163" s="67" t="s">
        <v>244</v>
      </c>
      <c r="D163" s="67"/>
      <c r="E163" s="69"/>
      <c r="F163" s="69"/>
      <c r="G163" s="72" t="s">
        <v>174</v>
      </c>
      <c r="H163" s="67" t="s">
        <v>10</v>
      </c>
      <c r="I163" s="67"/>
      <c r="J163" s="65">
        <v>56</v>
      </c>
      <c r="K163" s="65">
        <v>3</v>
      </c>
      <c r="L163" s="65"/>
      <c r="M163" s="68"/>
      <c r="N163" s="67"/>
      <c r="O163" s="69">
        <f t="shared" si="12"/>
        <v>168</v>
      </c>
      <c r="P163" s="67"/>
      <c r="Q163" s="70">
        <v>2015</v>
      </c>
      <c r="R163" s="85" t="s">
        <v>116</v>
      </c>
    </row>
    <row r="164" spans="2:18" x14ac:dyDescent="0.2">
      <c r="B164" s="70">
        <f t="shared" si="11"/>
        <v>143</v>
      </c>
      <c r="C164" s="67"/>
      <c r="D164" s="67"/>
      <c r="E164" s="69"/>
      <c r="F164" s="69"/>
      <c r="G164" s="72" t="s">
        <v>175</v>
      </c>
      <c r="H164" s="67"/>
      <c r="I164" s="67" t="s">
        <v>115</v>
      </c>
      <c r="J164" s="65">
        <v>56</v>
      </c>
      <c r="K164" s="65">
        <v>3</v>
      </c>
      <c r="L164" s="65"/>
      <c r="M164" s="68"/>
      <c r="N164" s="67"/>
      <c r="O164" s="69">
        <f t="shared" si="12"/>
        <v>168</v>
      </c>
      <c r="P164" s="67"/>
      <c r="Q164" s="70">
        <v>2015</v>
      </c>
      <c r="R164" s="85" t="s">
        <v>116</v>
      </c>
    </row>
    <row r="165" spans="2:18" x14ac:dyDescent="0.2">
      <c r="B165" s="70">
        <f t="shared" si="11"/>
        <v>144</v>
      </c>
      <c r="C165" s="65" t="s">
        <v>247</v>
      </c>
      <c r="D165" s="65"/>
      <c r="E165" s="70"/>
      <c r="F165" s="69"/>
      <c r="G165" s="72" t="s">
        <v>174</v>
      </c>
      <c r="H165" s="67" t="s">
        <v>10</v>
      </c>
      <c r="I165" s="67" t="s">
        <v>134</v>
      </c>
      <c r="J165" s="65">
        <v>56</v>
      </c>
      <c r="K165" s="65">
        <v>3</v>
      </c>
      <c r="L165" s="65"/>
      <c r="M165" s="68"/>
      <c r="N165" s="67"/>
      <c r="O165" s="69">
        <f t="shared" si="12"/>
        <v>168</v>
      </c>
      <c r="P165" s="67"/>
      <c r="Q165" s="70">
        <v>2016</v>
      </c>
      <c r="R165" s="75" t="s">
        <v>135</v>
      </c>
    </row>
    <row r="166" spans="2:18" x14ac:dyDescent="0.2">
      <c r="B166" s="70">
        <f t="shared" si="11"/>
        <v>145</v>
      </c>
      <c r="C166" s="67" t="s">
        <v>273</v>
      </c>
      <c r="D166" s="67"/>
      <c r="E166" s="69"/>
      <c r="F166" s="69"/>
      <c r="G166" s="72" t="s">
        <v>180</v>
      </c>
      <c r="H166" s="67" t="s">
        <v>10</v>
      </c>
      <c r="I166" s="67" t="s">
        <v>138</v>
      </c>
      <c r="J166" s="65">
        <v>56</v>
      </c>
      <c r="K166" s="65">
        <v>9</v>
      </c>
      <c r="L166" s="65"/>
      <c r="M166" s="68"/>
      <c r="N166" s="67"/>
      <c r="O166" s="69">
        <f t="shared" si="12"/>
        <v>504</v>
      </c>
      <c r="P166" s="67"/>
      <c r="Q166" s="70">
        <v>2016</v>
      </c>
      <c r="R166" s="75"/>
    </row>
    <row r="167" spans="2:18" x14ac:dyDescent="0.2">
      <c r="B167" s="70">
        <f t="shared" si="11"/>
        <v>146</v>
      </c>
      <c r="C167" s="67" t="s">
        <v>234</v>
      </c>
      <c r="D167" s="67"/>
      <c r="E167" s="69"/>
      <c r="F167" s="69"/>
      <c r="G167" s="72" t="s">
        <v>159</v>
      </c>
      <c r="H167" s="67" t="s">
        <v>10</v>
      </c>
      <c r="I167" s="67"/>
      <c r="J167" s="65">
        <v>56</v>
      </c>
      <c r="K167" s="65">
        <v>2</v>
      </c>
      <c r="L167" s="65"/>
      <c r="M167" s="68"/>
      <c r="N167" s="67"/>
      <c r="O167" s="69">
        <f t="shared" si="12"/>
        <v>112</v>
      </c>
      <c r="P167" s="67"/>
      <c r="Q167" s="70">
        <v>2014</v>
      </c>
      <c r="R167" s="63"/>
    </row>
    <row r="168" spans="2:18" x14ac:dyDescent="0.2">
      <c r="B168" s="70">
        <f t="shared" si="11"/>
        <v>147</v>
      </c>
      <c r="C168" s="65" t="s">
        <v>306</v>
      </c>
      <c r="D168" s="65"/>
      <c r="E168" s="70"/>
      <c r="F168" s="70"/>
      <c r="G168" s="72" t="s">
        <v>159</v>
      </c>
      <c r="H168" s="65"/>
      <c r="I168" s="65" t="s">
        <v>109</v>
      </c>
      <c r="J168" s="65">
        <v>65</v>
      </c>
      <c r="K168" s="65">
        <v>2</v>
      </c>
      <c r="L168" s="65"/>
      <c r="M168" s="68"/>
      <c r="N168" s="65"/>
      <c r="O168" s="70">
        <f t="shared" si="12"/>
        <v>130</v>
      </c>
      <c r="P168" s="65"/>
      <c r="Q168" s="70">
        <v>2015</v>
      </c>
      <c r="R168" s="88"/>
    </row>
    <row r="169" spans="2:18" x14ac:dyDescent="0.2">
      <c r="B169" s="70">
        <f t="shared" si="11"/>
        <v>148</v>
      </c>
      <c r="C169" s="65" t="s">
        <v>305</v>
      </c>
      <c r="D169" s="65"/>
      <c r="E169" s="70"/>
      <c r="F169" s="70"/>
      <c r="G169" s="72" t="s">
        <v>159</v>
      </c>
      <c r="H169" s="65" t="s">
        <v>10</v>
      </c>
      <c r="I169" s="65" t="s">
        <v>205</v>
      </c>
      <c r="J169" s="65">
        <v>60</v>
      </c>
      <c r="K169" s="65">
        <v>4</v>
      </c>
      <c r="L169" s="65"/>
      <c r="M169" s="68"/>
      <c r="N169" s="65"/>
      <c r="O169" s="70">
        <f t="shared" si="12"/>
        <v>240</v>
      </c>
      <c r="P169" s="65"/>
      <c r="Q169" s="70">
        <v>2017</v>
      </c>
      <c r="R169" s="88" t="s">
        <v>304</v>
      </c>
    </row>
    <row r="170" spans="2:18" x14ac:dyDescent="0.2">
      <c r="B170" s="70">
        <f t="shared" si="11"/>
        <v>149</v>
      </c>
      <c r="C170" s="65" t="s">
        <v>314</v>
      </c>
      <c r="D170" s="65"/>
      <c r="E170" s="70"/>
      <c r="F170" s="70"/>
      <c r="G170" s="72" t="s">
        <v>159</v>
      </c>
      <c r="H170" s="65" t="s">
        <v>10</v>
      </c>
      <c r="I170" s="65" t="s">
        <v>315</v>
      </c>
      <c r="J170" s="65">
        <v>60</v>
      </c>
      <c r="K170" s="65">
        <v>4</v>
      </c>
      <c r="L170" s="65"/>
      <c r="M170" s="68"/>
      <c r="N170" s="65"/>
      <c r="O170" s="70">
        <f t="shared" ref="O170" si="13">J170*K170</f>
        <v>240</v>
      </c>
      <c r="P170" s="65"/>
      <c r="Q170" s="70">
        <v>2020</v>
      </c>
      <c r="R170" s="88" t="s">
        <v>316</v>
      </c>
    </row>
    <row r="171" spans="2:18" x14ac:dyDescent="0.2">
      <c r="B171" s="70">
        <f t="shared" si="11"/>
        <v>150</v>
      </c>
      <c r="C171" s="67" t="s">
        <v>274</v>
      </c>
      <c r="D171" s="67"/>
      <c r="E171" s="69"/>
      <c r="F171" s="69"/>
      <c r="G171" s="72" t="s">
        <v>164</v>
      </c>
      <c r="H171" s="67" t="s">
        <v>10</v>
      </c>
      <c r="I171" s="67"/>
      <c r="J171" s="65">
        <v>56</v>
      </c>
      <c r="K171" s="65">
        <v>1</v>
      </c>
      <c r="L171" s="65"/>
      <c r="M171" s="68"/>
      <c r="N171" s="67"/>
      <c r="O171" s="69">
        <f t="shared" si="12"/>
        <v>56</v>
      </c>
      <c r="P171" s="67"/>
      <c r="Q171" s="70">
        <v>2015</v>
      </c>
      <c r="R171" s="88"/>
    </row>
    <row r="172" spans="2:18" x14ac:dyDescent="0.2">
      <c r="B172" s="70">
        <f t="shared" si="11"/>
        <v>151</v>
      </c>
      <c r="C172" s="67" t="s">
        <v>60</v>
      </c>
      <c r="D172" s="67"/>
      <c r="E172" s="69"/>
      <c r="F172" s="77" t="s">
        <v>61</v>
      </c>
      <c r="G172" s="72" t="s">
        <v>60</v>
      </c>
      <c r="H172" s="67" t="s">
        <v>10</v>
      </c>
      <c r="I172" s="67"/>
      <c r="J172" s="65">
        <v>56</v>
      </c>
      <c r="K172" s="65">
        <v>15</v>
      </c>
      <c r="L172" s="65"/>
      <c r="M172" s="68"/>
      <c r="N172" s="67"/>
      <c r="O172" s="69">
        <f t="shared" si="12"/>
        <v>840</v>
      </c>
      <c r="P172" s="67"/>
      <c r="Q172" s="70" t="s">
        <v>185</v>
      </c>
      <c r="R172" s="88"/>
    </row>
    <row r="173" spans="2:18" x14ac:dyDescent="0.2">
      <c r="B173" s="70">
        <f t="shared" si="11"/>
        <v>152</v>
      </c>
      <c r="C173" s="67" t="s">
        <v>38</v>
      </c>
      <c r="D173" s="67"/>
      <c r="E173" s="69"/>
      <c r="F173" s="69">
        <v>8836096</v>
      </c>
      <c r="G173" s="72" t="s">
        <v>38</v>
      </c>
      <c r="H173" s="67"/>
      <c r="I173" s="67"/>
      <c r="J173" s="65">
        <v>70</v>
      </c>
      <c r="K173" s="65">
        <v>14</v>
      </c>
      <c r="L173" s="65"/>
      <c r="M173" s="68"/>
      <c r="N173" s="67"/>
      <c r="O173" s="69">
        <f t="shared" si="12"/>
        <v>980</v>
      </c>
      <c r="P173" s="67"/>
      <c r="Q173" s="70" t="s">
        <v>185</v>
      </c>
      <c r="R173" s="88"/>
    </row>
    <row r="174" spans="2:18" x14ac:dyDescent="0.2">
      <c r="B174" s="70">
        <f t="shared" si="11"/>
        <v>153</v>
      </c>
      <c r="C174" s="67" t="s">
        <v>308</v>
      </c>
      <c r="D174" s="67"/>
      <c r="E174" s="69"/>
      <c r="F174" s="69"/>
      <c r="G174" s="72" t="s">
        <v>307</v>
      </c>
      <c r="H174" s="67" t="s">
        <v>10</v>
      </c>
      <c r="I174" s="67"/>
      <c r="J174" s="65">
        <v>56</v>
      </c>
      <c r="K174" s="65">
        <v>5</v>
      </c>
      <c r="L174" s="65"/>
      <c r="M174" s="68"/>
      <c r="N174" s="67"/>
      <c r="O174" s="69">
        <f t="shared" si="12"/>
        <v>280</v>
      </c>
      <c r="P174" s="67"/>
      <c r="Q174" s="70">
        <v>2014</v>
      </c>
      <c r="R174" s="88"/>
    </row>
    <row r="175" spans="2:18" x14ac:dyDescent="0.2">
      <c r="B175" s="70">
        <f t="shared" si="11"/>
        <v>154</v>
      </c>
      <c r="C175" s="67" t="s">
        <v>233</v>
      </c>
      <c r="D175" s="67"/>
      <c r="E175" s="69"/>
      <c r="F175" s="69"/>
      <c r="G175" s="72" t="s">
        <v>307</v>
      </c>
      <c r="H175" s="67" t="s">
        <v>10</v>
      </c>
      <c r="I175" s="67"/>
      <c r="J175" s="65">
        <v>56</v>
      </c>
      <c r="K175" s="65">
        <v>3</v>
      </c>
      <c r="L175" s="65"/>
      <c r="M175" s="68"/>
      <c r="N175" s="67"/>
      <c r="O175" s="69">
        <f t="shared" ref="O175" si="14">J175*K175</f>
        <v>168</v>
      </c>
      <c r="P175" s="67"/>
      <c r="Q175" s="70">
        <v>2014</v>
      </c>
      <c r="R175" s="88"/>
    </row>
    <row r="176" spans="2:18" x14ac:dyDescent="0.2">
      <c r="B176" s="70">
        <f t="shared" si="11"/>
        <v>155</v>
      </c>
      <c r="C176" s="67" t="s">
        <v>233</v>
      </c>
      <c r="D176" s="67"/>
      <c r="E176" s="69"/>
      <c r="F176" s="69"/>
      <c r="G176" s="72" t="s">
        <v>158</v>
      </c>
      <c r="H176" s="67" t="s">
        <v>10</v>
      </c>
      <c r="I176" s="67" t="s">
        <v>101</v>
      </c>
      <c r="J176" s="65">
        <v>56</v>
      </c>
      <c r="K176" s="65">
        <v>11</v>
      </c>
      <c r="L176" s="65"/>
      <c r="M176" s="68"/>
      <c r="N176" s="67"/>
      <c r="O176" s="69">
        <f t="shared" si="12"/>
        <v>616</v>
      </c>
      <c r="P176" s="67"/>
      <c r="Q176" s="70">
        <v>2015</v>
      </c>
      <c r="R176" s="88"/>
    </row>
    <row r="177" spans="2:18" x14ac:dyDescent="0.2">
      <c r="B177" s="70">
        <f t="shared" si="11"/>
        <v>156</v>
      </c>
      <c r="C177" s="67" t="s">
        <v>233</v>
      </c>
      <c r="D177" s="67"/>
      <c r="E177" s="69"/>
      <c r="F177" s="69"/>
      <c r="G177" s="72" t="s">
        <v>170</v>
      </c>
      <c r="H177" s="67" t="s">
        <v>10</v>
      </c>
      <c r="I177" s="67" t="s">
        <v>309</v>
      </c>
      <c r="J177" s="65">
        <v>56</v>
      </c>
      <c r="K177" s="65">
        <v>4</v>
      </c>
      <c r="L177" s="65"/>
      <c r="M177" s="68"/>
      <c r="N177" s="67"/>
      <c r="O177" s="69">
        <f t="shared" si="12"/>
        <v>224</v>
      </c>
      <c r="P177" s="67"/>
      <c r="Q177" s="70">
        <v>2016</v>
      </c>
      <c r="R177" s="63" t="s">
        <v>310</v>
      </c>
    </row>
    <row r="178" spans="2:18" ht="15" x14ac:dyDescent="0.25">
      <c r="B178" s="70">
        <f t="shared" si="11"/>
        <v>157</v>
      </c>
      <c r="C178" s="49" t="s">
        <v>233</v>
      </c>
      <c r="D178" s="49"/>
      <c r="E178" s="69"/>
      <c r="F178" s="69"/>
      <c r="G178" s="72" t="s">
        <v>307</v>
      </c>
      <c r="H178" s="67" t="s">
        <v>10</v>
      </c>
      <c r="I178" s="67" t="s">
        <v>331</v>
      </c>
      <c r="J178" s="65">
        <v>56</v>
      </c>
      <c r="K178" s="65">
        <v>3</v>
      </c>
      <c r="L178" s="65"/>
      <c r="M178" s="68"/>
      <c r="N178" s="67"/>
      <c r="O178" s="69">
        <f t="shared" si="12"/>
        <v>168</v>
      </c>
      <c r="P178" s="67"/>
      <c r="Q178" s="70">
        <v>2017</v>
      </c>
      <c r="R178" s="63" t="s">
        <v>332</v>
      </c>
    </row>
    <row r="179" spans="2:18" x14ac:dyDescent="0.2">
      <c r="B179" s="70">
        <f t="shared" si="11"/>
        <v>158</v>
      </c>
      <c r="C179" s="67" t="s">
        <v>67</v>
      </c>
      <c r="D179" s="67"/>
      <c r="E179" s="69"/>
      <c r="F179" s="69"/>
      <c r="G179" s="72" t="s">
        <v>67</v>
      </c>
      <c r="H179" s="67" t="s">
        <v>10</v>
      </c>
      <c r="I179" s="67" t="s">
        <v>69</v>
      </c>
      <c r="J179" s="65">
        <v>100</v>
      </c>
      <c r="K179" s="65">
        <v>9</v>
      </c>
      <c r="L179" s="65"/>
      <c r="M179" s="68"/>
      <c r="N179" s="67"/>
      <c r="O179" s="69">
        <f t="shared" ref="O179:O199" si="15">J179*K179</f>
        <v>900</v>
      </c>
      <c r="P179" s="67"/>
      <c r="Q179" s="70" t="s">
        <v>185</v>
      </c>
      <c r="R179" s="75"/>
    </row>
    <row r="180" spans="2:18" x14ac:dyDescent="0.2">
      <c r="B180" s="70">
        <f t="shared" si="11"/>
        <v>159</v>
      </c>
      <c r="C180" s="67" t="s">
        <v>230</v>
      </c>
      <c r="D180" s="67"/>
      <c r="E180" s="69"/>
      <c r="F180" s="69"/>
      <c r="G180" s="72" t="s">
        <v>292</v>
      </c>
      <c r="H180" s="67" t="s">
        <v>10</v>
      </c>
      <c r="I180" s="67"/>
      <c r="J180" s="65">
        <v>100</v>
      </c>
      <c r="K180" s="65">
        <v>7</v>
      </c>
      <c r="L180" s="65"/>
      <c r="M180" s="68"/>
      <c r="N180" s="67"/>
      <c r="O180" s="69">
        <f t="shared" si="15"/>
        <v>700</v>
      </c>
      <c r="P180" s="67"/>
      <c r="Q180" s="70">
        <v>2014</v>
      </c>
      <c r="R180" s="63"/>
    </row>
    <row r="181" spans="2:18" ht="28.5" x14ac:dyDescent="0.2">
      <c r="B181" s="70">
        <f t="shared" si="11"/>
        <v>160</v>
      </c>
      <c r="C181" s="67" t="s">
        <v>275</v>
      </c>
      <c r="D181" s="67"/>
      <c r="E181" s="69"/>
      <c r="F181" s="69"/>
      <c r="G181" s="72" t="s">
        <v>295</v>
      </c>
      <c r="H181" s="67" t="s">
        <v>10</v>
      </c>
      <c r="I181" s="67" t="s">
        <v>98</v>
      </c>
      <c r="J181" s="65">
        <v>100</v>
      </c>
      <c r="K181" s="65">
        <v>70</v>
      </c>
      <c r="L181" s="65"/>
      <c r="M181" s="68"/>
      <c r="N181" s="67"/>
      <c r="O181" s="69">
        <f t="shared" si="15"/>
        <v>7000</v>
      </c>
      <c r="P181" s="67"/>
      <c r="Q181" s="70">
        <v>2014</v>
      </c>
      <c r="R181" s="75"/>
    </row>
    <row r="182" spans="2:18" x14ac:dyDescent="0.2">
      <c r="B182" s="70">
        <f t="shared" si="11"/>
        <v>161</v>
      </c>
      <c r="C182" s="67" t="s">
        <v>237</v>
      </c>
      <c r="D182" s="67"/>
      <c r="E182" s="69"/>
      <c r="F182" s="69"/>
      <c r="G182" s="76" t="s">
        <v>294</v>
      </c>
      <c r="H182" s="67" t="s">
        <v>10</v>
      </c>
      <c r="I182" s="67"/>
      <c r="J182" s="65">
        <v>100</v>
      </c>
      <c r="K182" s="65">
        <v>21</v>
      </c>
      <c r="L182" s="65"/>
      <c r="M182" s="68"/>
      <c r="N182" s="67"/>
      <c r="O182" s="69">
        <f t="shared" si="15"/>
        <v>2100</v>
      </c>
      <c r="P182" s="67"/>
      <c r="Q182" s="70">
        <v>2014</v>
      </c>
      <c r="R182" s="75"/>
    </row>
    <row r="183" spans="2:18" x14ac:dyDescent="0.2">
      <c r="B183" s="70">
        <f t="shared" si="11"/>
        <v>162</v>
      </c>
      <c r="C183" s="67" t="s">
        <v>251</v>
      </c>
      <c r="D183" s="67"/>
      <c r="E183" s="69"/>
      <c r="F183" s="69"/>
      <c r="G183" s="72" t="s">
        <v>212</v>
      </c>
      <c r="H183" s="67" t="s">
        <v>10</v>
      </c>
      <c r="I183" s="67" t="s">
        <v>201</v>
      </c>
      <c r="J183" s="65">
        <v>56</v>
      </c>
      <c r="K183" s="65">
        <v>3</v>
      </c>
      <c r="L183" s="65"/>
      <c r="M183" s="68"/>
      <c r="N183" s="67"/>
      <c r="O183" s="69">
        <f t="shared" si="15"/>
        <v>168</v>
      </c>
      <c r="P183" s="67"/>
      <c r="Q183" s="70">
        <v>2016</v>
      </c>
      <c r="R183" s="75" t="s">
        <v>210</v>
      </c>
    </row>
    <row r="184" spans="2:18" x14ac:dyDescent="0.2">
      <c r="B184" s="70">
        <f t="shared" si="11"/>
        <v>163</v>
      </c>
      <c r="C184" s="67" t="s">
        <v>66</v>
      </c>
      <c r="D184" s="67"/>
      <c r="E184" s="69"/>
      <c r="F184" s="77" t="s">
        <v>68</v>
      </c>
      <c r="G184" s="72" t="s">
        <v>66</v>
      </c>
      <c r="H184" s="67" t="s">
        <v>10</v>
      </c>
      <c r="I184" s="67" t="s">
        <v>65</v>
      </c>
      <c r="J184" s="65">
        <v>62</v>
      </c>
      <c r="K184" s="65">
        <v>30</v>
      </c>
      <c r="L184" s="65"/>
      <c r="M184" s="68"/>
      <c r="N184" s="67"/>
      <c r="O184" s="69">
        <f t="shared" si="15"/>
        <v>1860</v>
      </c>
      <c r="P184" s="67"/>
      <c r="Q184" s="70" t="s">
        <v>185</v>
      </c>
      <c r="R184" s="75"/>
    </row>
    <row r="185" spans="2:18" x14ac:dyDescent="0.2">
      <c r="B185" s="70">
        <f t="shared" si="11"/>
        <v>164</v>
      </c>
      <c r="C185" s="67" t="s">
        <v>150</v>
      </c>
      <c r="D185" s="67"/>
      <c r="E185" s="69"/>
      <c r="F185" s="69">
        <v>9215848</v>
      </c>
      <c r="G185" s="72" t="s">
        <v>150</v>
      </c>
      <c r="H185" s="67"/>
      <c r="I185" s="67"/>
      <c r="J185" s="65">
        <v>250</v>
      </c>
      <c r="K185" s="65">
        <v>24</v>
      </c>
      <c r="L185" s="65"/>
      <c r="M185" s="68"/>
      <c r="N185" s="67"/>
      <c r="O185" s="69">
        <f t="shared" si="15"/>
        <v>6000</v>
      </c>
      <c r="P185" s="67"/>
      <c r="Q185" s="70" t="s">
        <v>185</v>
      </c>
      <c r="R185" s="75"/>
    </row>
    <row r="186" spans="2:18" x14ac:dyDescent="0.2">
      <c r="B186" s="70">
        <f t="shared" si="11"/>
        <v>165</v>
      </c>
      <c r="C186" s="67" t="s">
        <v>150</v>
      </c>
      <c r="D186" s="67"/>
      <c r="E186" s="69"/>
      <c r="F186" s="69"/>
      <c r="G186" s="72" t="s">
        <v>150</v>
      </c>
      <c r="H186" s="67"/>
      <c r="I186" s="67"/>
      <c r="J186" s="65">
        <v>150</v>
      </c>
      <c r="K186" s="65">
        <v>5</v>
      </c>
      <c r="L186" s="65"/>
      <c r="M186" s="68"/>
      <c r="N186" s="67"/>
      <c r="O186" s="69">
        <f t="shared" si="15"/>
        <v>750</v>
      </c>
      <c r="P186" s="67"/>
      <c r="Q186" s="70" t="s">
        <v>185</v>
      </c>
      <c r="R186" s="63"/>
    </row>
    <row r="187" spans="2:18" x14ac:dyDescent="0.2">
      <c r="B187" s="70">
        <f t="shared" si="11"/>
        <v>166</v>
      </c>
      <c r="C187" s="67" t="s">
        <v>150</v>
      </c>
      <c r="D187" s="67"/>
      <c r="E187" s="69"/>
      <c r="F187" s="69"/>
      <c r="G187" s="72" t="s">
        <v>150</v>
      </c>
      <c r="H187" s="67" t="s">
        <v>10</v>
      </c>
      <c r="I187" s="67" t="s">
        <v>113</v>
      </c>
      <c r="J187" s="65">
        <v>56</v>
      </c>
      <c r="K187" s="65">
        <v>7</v>
      </c>
      <c r="L187" s="65"/>
      <c r="M187" s="68"/>
      <c r="N187" s="67"/>
      <c r="O187" s="69">
        <f t="shared" si="15"/>
        <v>392</v>
      </c>
      <c r="P187" s="67"/>
      <c r="Q187" s="70">
        <v>2015</v>
      </c>
      <c r="R187" s="63" t="s">
        <v>114</v>
      </c>
    </row>
    <row r="188" spans="2:18" x14ac:dyDescent="0.2">
      <c r="B188" s="70">
        <f t="shared" si="11"/>
        <v>167</v>
      </c>
      <c r="C188" s="67" t="s">
        <v>150</v>
      </c>
      <c r="D188" s="74" t="s">
        <v>422</v>
      </c>
      <c r="E188" s="69"/>
      <c r="F188" s="69"/>
      <c r="G188" s="72" t="s">
        <v>150</v>
      </c>
      <c r="H188" s="67" t="s">
        <v>10</v>
      </c>
      <c r="I188" s="67" t="s">
        <v>420</v>
      </c>
      <c r="J188" s="65">
        <v>50</v>
      </c>
      <c r="K188" s="65">
        <v>5</v>
      </c>
      <c r="L188" s="65"/>
      <c r="M188" s="68"/>
      <c r="N188" s="67"/>
      <c r="O188" s="69">
        <f t="shared" si="15"/>
        <v>250</v>
      </c>
      <c r="P188" s="67"/>
      <c r="Q188" s="73">
        <v>2018</v>
      </c>
      <c r="R188" s="86" t="s">
        <v>421</v>
      </c>
    </row>
    <row r="189" spans="2:18" x14ac:dyDescent="0.2">
      <c r="B189" s="70">
        <f t="shared" si="11"/>
        <v>168</v>
      </c>
      <c r="C189" s="67" t="s">
        <v>52</v>
      </c>
      <c r="D189" s="67"/>
      <c r="E189" s="69"/>
      <c r="F189" s="69">
        <v>70492967</v>
      </c>
      <c r="G189" s="72" t="s">
        <v>52</v>
      </c>
      <c r="H189" s="67"/>
      <c r="I189" s="67"/>
      <c r="J189" s="65">
        <v>150</v>
      </c>
      <c r="K189" s="65">
        <v>25</v>
      </c>
      <c r="L189" s="65"/>
      <c r="M189" s="68"/>
      <c r="N189" s="67"/>
      <c r="O189" s="69">
        <f t="shared" si="15"/>
        <v>3750</v>
      </c>
      <c r="P189" s="67"/>
      <c r="Q189" s="70" t="s">
        <v>185</v>
      </c>
      <c r="R189" s="63"/>
    </row>
    <row r="190" spans="2:18" x14ac:dyDescent="0.2">
      <c r="B190" s="70">
        <f t="shared" si="11"/>
        <v>169</v>
      </c>
      <c r="C190" s="67" t="s">
        <v>52</v>
      </c>
      <c r="D190" s="67"/>
      <c r="E190" s="69"/>
      <c r="F190" s="69"/>
      <c r="G190" s="72" t="s">
        <v>52</v>
      </c>
      <c r="H190" s="67"/>
      <c r="I190" s="67"/>
      <c r="J190" s="65">
        <v>70</v>
      </c>
      <c r="K190" s="65">
        <v>25</v>
      </c>
      <c r="L190" s="65"/>
      <c r="M190" s="68"/>
      <c r="N190" s="67"/>
      <c r="O190" s="69">
        <f t="shared" si="15"/>
        <v>1750</v>
      </c>
      <c r="P190" s="67"/>
      <c r="Q190" s="70" t="s">
        <v>185</v>
      </c>
      <c r="R190" s="63"/>
    </row>
    <row r="191" spans="2:18" ht="28.5" x14ac:dyDescent="0.2">
      <c r="B191" s="70">
        <f t="shared" si="11"/>
        <v>170</v>
      </c>
      <c r="C191" s="67" t="s">
        <v>52</v>
      </c>
      <c r="D191" s="67"/>
      <c r="E191" s="69"/>
      <c r="F191" s="69"/>
      <c r="G191" s="72" t="s">
        <v>59</v>
      </c>
      <c r="H191" s="67"/>
      <c r="I191" s="67"/>
      <c r="J191" s="65">
        <v>100</v>
      </c>
      <c r="K191" s="65">
        <v>6</v>
      </c>
      <c r="L191" s="65"/>
      <c r="M191" s="68"/>
      <c r="N191" s="67"/>
      <c r="O191" s="69">
        <f t="shared" si="15"/>
        <v>600</v>
      </c>
      <c r="P191" s="67"/>
      <c r="Q191" s="70" t="s">
        <v>185</v>
      </c>
      <c r="R191" s="75"/>
    </row>
    <row r="192" spans="2:18" x14ac:dyDescent="0.2">
      <c r="B192" s="70">
        <f t="shared" si="11"/>
        <v>171</v>
      </c>
      <c r="C192" s="67" t="s">
        <v>28</v>
      </c>
      <c r="D192" s="67"/>
      <c r="E192" s="69"/>
      <c r="F192" s="81" t="s">
        <v>29</v>
      </c>
      <c r="G192" s="72" t="s">
        <v>147</v>
      </c>
      <c r="H192" s="67"/>
      <c r="I192" s="67"/>
      <c r="J192" s="65">
        <v>100</v>
      </c>
      <c r="K192" s="65">
        <v>45</v>
      </c>
      <c r="L192" s="65"/>
      <c r="M192" s="68"/>
      <c r="N192" s="67"/>
      <c r="O192" s="69">
        <f t="shared" si="15"/>
        <v>4500</v>
      </c>
      <c r="P192" s="67"/>
      <c r="Q192" s="70" t="s">
        <v>185</v>
      </c>
      <c r="R192" s="75"/>
    </row>
    <row r="193" spans="2:18" x14ac:dyDescent="0.2">
      <c r="B193" s="70">
        <f t="shared" si="11"/>
        <v>172</v>
      </c>
      <c r="C193" s="67" t="s">
        <v>276</v>
      </c>
      <c r="D193" s="67"/>
      <c r="E193" s="69"/>
      <c r="F193" s="69"/>
      <c r="G193" s="72" t="s">
        <v>213</v>
      </c>
      <c r="H193" s="67" t="s">
        <v>10</v>
      </c>
      <c r="I193" s="67" t="s">
        <v>201</v>
      </c>
      <c r="J193" s="65">
        <v>56</v>
      </c>
      <c r="K193" s="65">
        <v>1</v>
      </c>
      <c r="L193" s="65"/>
      <c r="M193" s="68"/>
      <c r="N193" s="67"/>
      <c r="O193" s="69">
        <f t="shared" si="15"/>
        <v>56</v>
      </c>
      <c r="P193" s="67"/>
      <c r="Q193" s="70">
        <v>2016</v>
      </c>
      <c r="R193" s="75" t="s">
        <v>210</v>
      </c>
    </row>
    <row r="194" spans="2:18" x14ac:dyDescent="0.2">
      <c r="B194" s="70">
        <f t="shared" si="11"/>
        <v>173</v>
      </c>
      <c r="C194" s="65" t="s">
        <v>353</v>
      </c>
      <c r="D194" s="65"/>
      <c r="E194" s="69"/>
      <c r="F194" s="69"/>
      <c r="G194" s="72" t="s">
        <v>356</v>
      </c>
      <c r="H194" s="67" t="s">
        <v>10</v>
      </c>
      <c r="I194" s="67" t="s">
        <v>354</v>
      </c>
      <c r="J194" s="65">
        <v>56</v>
      </c>
      <c r="K194" s="65">
        <v>2</v>
      </c>
      <c r="L194" s="65"/>
      <c r="M194" s="68"/>
      <c r="N194" s="67"/>
      <c r="O194" s="69">
        <f t="shared" ref="O194" si="16">J194*K194</f>
        <v>112</v>
      </c>
      <c r="P194" s="67"/>
      <c r="Q194" s="70">
        <v>2017</v>
      </c>
      <c r="R194" s="75" t="s">
        <v>355</v>
      </c>
    </row>
    <row r="195" spans="2:18" x14ac:dyDescent="0.2">
      <c r="B195" s="70">
        <f t="shared" si="11"/>
        <v>174</v>
      </c>
      <c r="C195" s="67" t="s">
        <v>54</v>
      </c>
      <c r="D195" s="67"/>
      <c r="E195" s="69"/>
      <c r="F195" s="69">
        <v>70157262</v>
      </c>
      <c r="G195" s="72" t="s">
        <v>54</v>
      </c>
      <c r="H195" s="67"/>
      <c r="I195" s="67"/>
      <c r="J195" s="65">
        <v>150</v>
      </c>
      <c r="K195" s="65">
        <v>5</v>
      </c>
      <c r="L195" s="65"/>
      <c r="M195" s="68"/>
      <c r="N195" s="67"/>
      <c r="O195" s="69">
        <f t="shared" si="15"/>
        <v>750</v>
      </c>
      <c r="P195" s="67"/>
      <c r="Q195" s="70" t="s">
        <v>185</v>
      </c>
      <c r="R195" s="75"/>
    </row>
    <row r="196" spans="2:18" x14ac:dyDescent="0.2">
      <c r="B196" s="70">
        <f t="shared" si="11"/>
        <v>175</v>
      </c>
      <c r="C196" s="67" t="s">
        <v>278</v>
      </c>
      <c r="D196" s="67"/>
      <c r="E196" s="69"/>
      <c r="F196" s="69"/>
      <c r="G196" s="72" t="s">
        <v>54</v>
      </c>
      <c r="H196" s="67" t="s">
        <v>10</v>
      </c>
      <c r="I196" s="67"/>
      <c r="J196" s="65">
        <v>56</v>
      </c>
      <c r="K196" s="65">
        <v>3</v>
      </c>
      <c r="L196" s="65"/>
      <c r="M196" s="68"/>
      <c r="N196" s="67"/>
      <c r="O196" s="69">
        <f t="shared" si="15"/>
        <v>168</v>
      </c>
      <c r="P196" s="67"/>
      <c r="Q196" s="70">
        <v>2015</v>
      </c>
      <c r="R196" s="88"/>
    </row>
    <row r="197" spans="2:18" x14ac:dyDescent="0.2">
      <c r="B197" s="70">
        <f t="shared" si="11"/>
        <v>176</v>
      </c>
      <c r="C197" s="67" t="s">
        <v>215</v>
      </c>
      <c r="D197" s="67"/>
      <c r="E197" s="69"/>
      <c r="F197" s="77" t="s">
        <v>333</v>
      </c>
      <c r="G197" s="72" t="s">
        <v>214</v>
      </c>
      <c r="H197" s="67" t="s">
        <v>10</v>
      </c>
      <c r="I197" s="67" t="s">
        <v>216</v>
      </c>
      <c r="J197" s="65">
        <v>54</v>
      </c>
      <c r="K197" s="65">
        <v>8</v>
      </c>
      <c r="L197" s="65"/>
      <c r="M197" s="68"/>
      <c r="N197" s="67"/>
      <c r="O197" s="69">
        <f t="shared" si="15"/>
        <v>432</v>
      </c>
      <c r="P197" s="67"/>
      <c r="Q197" s="70">
        <v>2016</v>
      </c>
      <c r="R197" s="75" t="s">
        <v>217</v>
      </c>
    </row>
    <row r="198" spans="2:18" x14ac:dyDescent="0.2">
      <c r="B198" s="70">
        <f t="shared" si="11"/>
        <v>177</v>
      </c>
      <c r="C198" s="67" t="s">
        <v>203</v>
      </c>
      <c r="D198" s="67"/>
      <c r="E198" s="69"/>
      <c r="F198" s="69"/>
      <c r="G198" s="72" t="s">
        <v>200</v>
      </c>
      <c r="H198" s="67" t="s">
        <v>10</v>
      </c>
      <c r="I198" s="67" t="s">
        <v>201</v>
      </c>
      <c r="J198" s="65">
        <v>56</v>
      </c>
      <c r="K198" s="65">
        <v>4</v>
      </c>
      <c r="L198" s="65"/>
      <c r="M198" s="68"/>
      <c r="N198" s="67"/>
      <c r="O198" s="69">
        <f t="shared" si="15"/>
        <v>224</v>
      </c>
      <c r="P198" s="67"/>
      <c r="Q198" s="70">
        <v>2016</v>
      </c>
      <c r="R198" s="75" t="s">
        <v>198</v>
      </c>
    </row>
    <row r="199" spans="2:18" x14ac:dyDescent="0.2">
      <c r="B199" s="70">
        <f t="shared" si="11"/>
        <v>178</v>
      </c>
      <c r="C199" s="67" t="s">
        <v>446</v>
      </c>
      <c r="D199" s="67"/>
      <c r="E199" s="69"/>
      <c r="F199" s="69"/>
      <c r="G199" s="72" t="s">
        <v>445</v>
      </c>
      <c r="H199" s="67" t="s">
        <v>10</v>
      </c>
      <c r="I199" s="67" t="s">
        <v>420</v>
      </c>
      <c r="J199" s="65">
        <v>50</v>
      </c>
      <c r="K199" s="65">
        <v>1</v>
      </c>
      <c r="L199" s="65"/>
      <c r="M199" s="68"/>
      <c r="N199" s="67"/>
      <c r="O199" s="69">
        <f t="shared" si="15"/>
        <v>50</v>
      </c>
      <c r="P199" s="67"/>
      <c r="Q199" s="73">
        <v>2018</v>
      </c>
      <c r="R199" s="86" t="s">
        <v>447</v>
      </c>
    </row>
    <row r="200" spans="2:18" x14ac:dyDescent="0.2">
      <c r="B200" s="70">
        <f t="shared" si="11"/>
        <v>179</v>
      </c>
      <c r="C200" s="67" t="s">
        <v>70</v>
      </c>
      <c r="D200" s="67"/>
      <c r="E200" s="69"/>
      <c r="F200" s="77" t="s">
        <v>71</v>
      </c>
      <c r="G200" s="72" t="s">
        <v>70</v>
      </c>
      <c r="H200" s="67" t="s">
        <v>10</v>
      </c>
      <c r="I200" s="67"/>
      <c r="J200" s="65">
        <v>56</v>
      </c>
      <c r="K200" s="65">
        <v>3</v>
      </c>
      <c r="L200" s="65"/>
      <c r="M200" s="68"/>
      <c r="N200" s="67"/>
      <c r="O200" s="69">
        <f t="shared" ref="O200:O215" si="17">J200*K200</f>
        <v>168</v>
      </c>
      <c r="P200" s="67"/>
      <c r="Q200" s="70" t="s">
        <v>185</v>
      </c>
      <c r="R200" s="75"/>
    </row>
    <row r="201" spans="2:18" x14ac:dyDescent="0.2">
      <c r="B201" s="70">
        <f t="shared" si="11"/>
        <v>180</v>
      </c>
      <c r="C201" s="67" t="s">
        <v>33</v>
      </c>
      <c r="D201" s="74" t="s">
        <v>411</v>
      </c>
      <c r="E201" s="69">
        <v>810</v>
      </c>
      <c r="F201" s="69"/>
      <c r="G201" s="72" t="s">
        <v>83</v>
      </c>
      <c r="H201" s="67" t="s">
        <v>10</v>
      </c>
      <c r="I201" s="67" t="s">
        <v>415</v>
      </c>
      <c r="J201" s="65">
        <v>57</v>
      </c>
      <c r="K201" s="65">
        <v>22</v>
      </c>
      <c r="L201" s="65"/>
      <c r="M201" s="68"/>
      <c r="N201" s="67"/>
      <c r="O201" s="69">
        <f t="shared" si="17"/>
        <v>1254</v>
      </c>
      <c r="P201" s="67"/>
      <c r="Q201" s="73">
        <v>2018</v>
      </c>
      <c r="R201" s="97" t="s">
        <v>412</v>
      </c>
    </row>
    <row r="202" spans="2:18" s="66" customFormat="1" x14ac:dyDescent="0.2">
      <c r="B202" s="70">
        <f t="shared" si="11"/>
        <v>181</v>
      </c>
      <c r="C202" s="67" t="s">
        <v>33</v>
      </c>
      <c r="D202" s="74" t="s">
        <v>411</v>
      </c>
      <c r="E202" s="69">
        <v>811</v>
      </c>
      <c r="F202" s="69"/>
      <c r="G202" s="72" t="s">
        <v>83</v>
      </c>
      <c r="H202" s="67" t="s">
        <v>10</v>
      </c>
      <c r="I202" s="67" t="s">
        <v>415</v>
      </c>
      <c r="J202" s="65">
        <v>57</v>
      </c>
      <c r="K202" s="65">
        <v>9</v>
      </c>
      <c r="L202" s="65"/>
      <c r="M202" s="68"/>
      <c r="N202" s="67"/>
      <c r="O202" s="69">
        <f t="shared" si="17"/>
        <v>513</v>
      </c>
      <c r="P202" s="67"/>
      <c r="Q202" s="73">
        <v>2018</v>
      </c>
      <c r="R202" s="63"/>
    </row>
    <row r="203" spans="2:18" x14ac:dyDescent="0.2">
      <c r="B203" s="70">
        <f t="shared" si="11"/>
        <v>182</v>
      </c>
      <c r="C203" s="67" t="s">
        <v>33</v>
      </c>
      <c r="D203" s="74" t="s">
        <v>411</v>
      </c>
      <c r="E203" s="69">
        <v>812</v>
      </c>
      <c r="F203" s="69"/>
      <c r="G203" s="72" t="s">
        <v>83</v>
      </c>
      <c r="H203" s="67" t="s">
        <v>10</v>
      </c>
      <c r="I203" s="67" t="s">
        <v>415</v>
      </c>
      <c r="J203" s="65">
        <v>57</v>
      </c>
      <c r="K203" s="65">
        <v>22</v>
      </c>
      <c r="L203" s="65"/>
      <c r="M203" s="68"/>
      <c r="N203" s="67"/>
      <c r="O203" s="69">
        <f t="shared" si="17"/>
        <v>1254</v>
      </c>
      <c r="P203" s="67"/>
      <c r="Q203" s="73">
        <v>2018</v>
      </c>
      <c r="R203" s="63"/>
    </row>
    <row r="204" spans="2:18" x14ac:dyDescent="0.2">
      <c r="B204" s="70">
        <f t="shared" si="11"/>
        <v>183</v>
      </c>
      <c r="C204" s="67" t="s">
        <v>183</v>
      </c>
      <c r="D204" s="67"/>
      <c r="E204" s="69"/>
      <c r="F204" s="78">
        <v>6605177</v>
      </c>
      <c r="G204" s="72" t="s">
        <v>55</v>
      </c>
      <c r="H204" s="67"/>
      <c r="I204" s="67"/>
      <c r="J204" s="65">
        <v>100</v>
      </c>
      <c r="K204" s="65">
        <v>9</v>
      </c>
      <c r="L204" s="65"/>
      <c r="M204" s="68"/>
      <c r="N204" s="67"/>
      <c r="O204" s="69">
        <f t="shared" si="17"/>
        <v>900</v>
      </c>
      <c r="P204" s="67"/>
      <c r="Q204" s="70" t="s">
        <v>185</v>
      </c>
      <c r="R204" s="75"/>
    </row>
    <row r="205" spans="2:18" x14ac:dyDescent="0.2">
      <c r="B205" s="70">
        <f t="shared" si="11"/>
        <v>184</v>
      </c>
      <c r="C205" s="67" t="s">
        <v>183</v>
      </c>
      <c r="D205" s="67"/>
      <c r="E205" s="69"/>
      <c r="F205" s="69"/>
      <c r="G205" s="72" t="s">
        <v>55</v>
      </c>
      <c r="H205" s="67"/>
      <c r="I205" s="67"/>
      <c r="J205" s="65">
        <v>70</v>
      </c>
      <c r="K205" s="65">
        <v>9</v>
      </c>
      <c r="L205" s="65"/>
      <c r="M205" s="68"/>
      <c r="N205" s="67"/>
      <c r="O205" s="69">
        <f t="shared" si="17"/>
        <v>630</v>
      </c>
      <c r="P205" s="67"/>
      <c r="Q205" s="70" t="s">
        <v>185</v>
      </c>
      <c r="R205" s="75"/>
    </row>
    <row r="206" spans="2:18" x14ac:dyDescent="0.2">
      <c r="B206" s="70">
        <f t="shared" si="11"/>
        <v>185</v>
      </c>
      <c r="C206" s="67" t="s">
        <v>183</v>
      </c>
      <c r="D206" s="67"/>
      <c r="E206" s="69"/>
      <c r="F206" s="69"/>
      <c r="G206" s="72" t="s">
        <v>56</v>
      </c>
      <c r="H206" s="67"/>
      <c r="I206" s="67"/>
      <c r="J206" s="65">
        <v>100</v>
      </c>
      <c r="K206" s="65">
        <v>72</v>
      </c>
      <c r="L206" s="65"/>
      <c r="M206" s="68"/>
      <c r="N206" s="67"/>
      <c r="O206" s="69">
        <f t="shared" si="17"/>
        <v>7200</v>
      </c>
      <c r="P206" s="67"/>
      <c r="Q206" s="70" t="s">
        <v>185</v>
      </c>
      <c r="R206" s="75"/>
    </row>
    <row r="207" spans="2:18" x14ac:dyDescent="0.2">
      <c r="B207" s="70">
        <f t="shared" si="11"/>
        <v>186</v>
      </c>
      <c r="C207" s="67" t="s">
        <v>183</v>
      </c>
      <c r="D207" s="67"/>
      <c r="E207" s="69"/>
      <c r="F207" s="69"/>
      <c r="G207" s="72" t="s">
        <v>56</v>
      </c>
      <c r="H207" s="67"/>
      <c r="I207" s="67"/>
      <c r="J207" s="65">
        <v>70</v>
      </c>
      <c r="K207" s="65">
        <v>45</v>
      </c>
      <c r="L207" s="65"/>
      <c r="M207" s="68"/>
      <c r="N207" s="67"/>
      <c r="O207" s="69">
        <f t="shared" si="17"/>
        <v>3150</v>
      </c>
      <c r="P207" s="67"/>
      <c r="Q207" s="70" t="s">
        <v>185</v>
      </c>
      <c r="R207" s="75"/>
    </row>
    <row r="208" spans="2:18" x14ac:dyDescent="0.2">
      <c r="B208" s="70">
        <f t="shared" si="11"/>
        <v>187</v>
      </c>
      <c r="C208" s="67" t="s">
        <v>183</v>
      </c>
      <c r="D208" s="67"/>
      <c r="E208" s="69"/>
      <c r="F208" s="69"/>
      <c r="G208" s="72" t="s">
        <v>57</v>
      </c>
      <c r="H208" s="67"/>
      <c r="I208" s="67"/>
      <c r="J208" s="65">
        <v>100</v>
      </c>
      <c r="K208" s="65">
        <v>18</v>
      </c>
      <c r="L208" s="65"/>
      <c r="M208" s="68"/>
      <c r="N208" s="67"/>
      <c r="O208" s="69">
        <f t="shared" si="17"/>
        <v>1800</v>
      </c>
      <c r="P208" s="67"/>
      <c r="Q208" s="70" t="s">
        <v>185</v>
      </c>
      <c r="R208" s="75"/>
    </row>
    <row r="209" spans="2:18" x14ac:dyDescent="0.2">
      <c r="B209" s="70">
        <f t="shared" si="11"/>
        <v>188</v>
      </c>
      <c r="C209" s="67" t="s">
        <v>183</v>
      </c>
      <c r="D209" s="67"/>
      <c r="E209" s="69"/>
      <c r="F209" s="69"/>
      <c r="G209" s="72" t="s">
        <v>57</v>
      </c>
      <c r="H209" s="67"/>
      <c r="I209" s="67"/>
      <c r="J209" s="65">
        <v>70</v>
      </c>
      <c r="K209" s="65">
        <v>12</v>
      </c>
      <c r="L209" s="65"/>
      <c r="M209" s="68"/>
      <c r="N209" s="67"/>
      <c r="O209" s="69">
        <f t="shared" si="17"/>
        <v>840</v>
      </c>
      <c r="P209" s="67"/>
      <c r="Q209" s="70" t="s">
        <v>185</v>
      </c>
      <c r="R209" s="75"/>
    </row>
    <row r="210" spans="2:18" x14ac:dyDescent="0.2">
      <c r="B210" s="70">
        <f t="shared" si="11"/>
        <v>189</v>
      </c>
      <c r="C210" s="67" t="s">
        <v>55</v>
      </c>
      <c r="D210" s="67"/>
      <c r="E210" s="69"/>
      <c r="F210" s="69">
        <v>7517631</v>
      </c>
      <c r="G210" s="72" t="s">
        <v>62</v>
      </c>
      <c r="H210" s="67" t="s">
        <v>10</v>
      </c>
      <c r="I210" s="67" t="s">
        <v>63</v>
      </c>
      <c r="J210" s="65">
        <v>64</v>
      </c>
      <c r="K210" s="65">
        <v>131</v>
      </c>
      <c r="L210" s="65"/>
      <c r="M210" s="68"/>
      <c r="N210" s="67"/>
      <c r="O210" s="69">
        <f t="shared" si="17"/>
        <v>8384</v>
      </c>
      <c r="P210" s="67"/>
      <c r="Q210" s="70" t="s">
        <v>185</v>
      </c>
      <c r="R210" s="75"/>
    </row>
    <row r="211" spans="2:18" x14ac:dyDescent="0.2">
      <c r="B211" s="70">
        <f t="shared" si="11"/>
        <v>190</v>
      </c>
      <c r="C211" s="67" t="s">
        <v>78</v>
      </c>
      <c r="D211" s="67"/>
      <c r="E211" s="69"/>
      <c r="F211" s="69">
        <v>7517631</v>
      </c>
      <c r="G211" s="72" t="s">
        <v>79</v>
      </c>
      <c r="H211" s="67" t="s">
        <v>10</v>
      </c>
      <c r="I211" s="67" t="s">
        <v>80</v>
      </c>
      <c r="J211" s="65">
        <v>56</v>
      </c>
      <c r="K211" s="65">
        <v>94</v>
      </c>
      <c r="L211" s="65"/>
      <c r="M211" s="68"/>
      <c r="N211" s="67"/>
      <c r="O211" s="69">
        <f t="shared" si="17"/>
        <v>5264</v>
      </c>
      <c r="P211" s="67"/>
      <c r="Q211" s="70" t="s">
        <v>185</v>
      </c>
      <c r="R211" s="75"/>
    </row>
    <row r="212" spans="2:18" x14ac:dyDescent="0.2">
      <c r="B212" s="70">
        <f t="shared" si="11"/>
        <v>191</v>
      </c>
      <c r="C212" s="67" t="s">
        <v>78</v>
      </c>
      <c r="D212" s="67"/>
      <c r="E212" s="69"/>
      <c r="F212" s="69"/>
      <c r="G212" s="72"/>
      <c r="H212" s="67" t="s">
        <v>10</v>
      </c>
      <c r="I212" s="67" t="s">
        <v>81</v>
      </c>
      <c r="J212" s="65">
        <v>40</v>
      </c>
      <c r="K212" s="65">
        <v>172</v>
      </c>
      <c r="L212" s="65"/>
      <c r="M212" s="68"/>
      <c r="N212" s="67"/>
      <c r="O212" s="69">
        <f t="shared" si="17"/>
        <v>6880</v>
      </c>
      <c r="P212" s="67"/>
      <c r="Q212" s="70" t="s">
        <v>185</v>
      </c>
      <c r="R212" s="75"/>
    </row>
    <row r="213" spans="2:18" x14ac:dyDescent="0.2">
      <c r="B213" s="70">
        <f t="shared" si="11"/>
        <v>192</v>
      </c>
      <c r="C213" s="67" t="s">
        <v>277</v>
      </c>
      <c r="D213" s="67"/>
      <c r="E213" s="69"/>
      <c r="F213" s="69"/>
      <c r="G213" s="72" t="s">
        <v>168</v>
      </c>
      <c r="H213" s="67" t="s">
        <v>10</v>
      </c>
      <c r="I213" s="67" t="s">
        <v>105</v>
      </c>
      <c r="J213" s="65">
        <v>36</v>
      </c>
      <c r="K213" s="65">
        <v>3</v>
      </c>
      <c r="L213" s="65"/>
      <c r="M213" s="68"/>
      <c r="N213" s="67"/>
      <c r="O213" s="69">
        <f>J213*K213</f>
        <v>108</v>
      </c>
      <c r="P213" s="67"/>
      <c r="Q213" s="70">
        <v>2015</v>
      </c>
      <c r="R213" s="88"/>
    </row>
    <row r="214" spans="2:18" x14ac:dyDescent="0.2">
      <c r="B214" s="70">
        <f t="shared" si="11"/>
        <v>193</v>
      </c>
      <c r="C214" s="67" t="s">
        <v>232</v>
      </c>
      <c r="D214" s="67"/>
      <c r="E214" s="69"/>
      <c r="F214" s="69"/>
      <c r="G214" s="72" t="s">
        <v>184</v>
      </c>
      <c r="H214" s="67" t="s">
        <v>10</v>
      </c>
      <c r="I214" s="67" t="s">
        <v>88</v>
      </c>
      <c r="J214" s="65">
        <v>113</v>
      </c>
      <c r="K214" s="65">
        <v>21</v>
      </c>
      <c r="L214" s="65"/>
      <c r="M214" s="68"/>
      <c r="N214" s="67"/>
      <c r="O214" s="69">
        <f>J214*K214</f>
        <v>2373</v>
      </c>
      <c r="P214" s="67"/>
      <c r="Q214" s="70">
        <v>2014</v>
      </c>
      <c r="R214" s="75" t="s">
        <v>93</v>
      </c>
    </row>
    <row r="215" spans="2:18" x14ac:dyDescent="0.2">
      <c r="B215" s="70">
        <f t="shared" si="11"/>
        <v>194</v>
      </c>
      <c r="C215" s="67" t="s">
        <v>30</v>
      </c>
      <c r="D215" s="67"/>
      <c r="E215" s="69"/>
      <c r="F215" s="78">
        <v>8146823</v>
      </c>
      <c r="G215" s="72" t="s">
        <v>148</v>
      </c>
      <c r="H215" s="67"/>
      <c r="I215" s="67"/>
      <c r="J215" s="65">
        <v>250</v>
      </c>
      <c r="K215" s="65">
        <v>23</v>
      </c>
      <c r="L215" s="65"/>
      <c r="M215" s="68"/>
      <c r="N215" s="67"/>
      <c r="O215" s="69">
        <f t="shared" si="17"/>
        <v>5750</v>
      </c>
      <c r="P215" s="67"/>
      <c r="Q215" s="70" t="s">
        <v>185</v>
      </c>
      <c r="R215" s="75"/>
    </row>
    <row r="216" spans="2:18" x14ac:dyDescent="0.2">
      <c r="B216" s="70">
        <f t="shared" ref="B216:B223" si="18">B215+1</f>
        <v>195</v>
      </c>
      <c r="C216" s="67" t="s">
        <v>50</v>
      </c>
      <c r="D216" s="67"/>
      <c r="E216" s="69"/>
      <c r="F216" s="69">
        <v>3165595</v>
      </c>
      <c r="G216" s="72" t="s">
        <v>50</v>
      </c>
      <c r="H216" s="67"/>
      <c r="I216" s="67" t="s">
        <v>51</v>
      </c>
      <c r="J216" s="65">
        <v>56</v>
      </c>
      <c r="K216" s="65">
        <v>64</v>
      </c>
      <c r="L216" s="65"/>
      <c r="M216" s="68"/>
      <c r="N216" s="67"/>
      <c r="O216" s="69">
        <f t="shared" ref="O216:O221" si="19">J216*K216</f>
        <v>3584</v>
      </c>
      <c r="P216" s="67"/>
      <c r="Q216" s="70" t="s">
        <v>185</v>
      </c>
      <c r="R216" s="75"/>
    </row>
    <row r="217" spans="2:18" x14ac:dyDescent="0.2">
      <c r="B217" s="70">
        <f t="shared" si="18"/>
        <v>196</v>
      </c>
      <c r="C217" s="67" t="s">
        <v>50</v>
      </c>
      <c r="D217" s="67"/>
      <c r="E217" s="69"/>
      <c r="F217" s="69"/>
      <c r="G217" s="72" t="s">
        <v>50</v>
      </c>
      <c r="H217" s="67"/>
      <c r="I217" s="67" t="s">
        <v>296</v>
      </c>
      <c r="J217" s="65">
        <v>113</v>
      </c>
      <c r="K217" s="65">
        <v>18</v>
      </c>
      <c r="L217" s="65"/>
      <c r="M217" s="68"/>
      <c r="N217" s="67"/>
      <c r="O217" s="69">
        <f t="shared" si="19"/>
        <v>2034</v>
      </c>
      <c r="P217" s="67"/>
      <c r="Q217" s="70">
        <v>2016</v>
      </c>
      <c r="R217" s="71" t="s">
        <v>297</v>
      </c>
    </row>
    <row r="218" spans="2:18" x14ac:dyDescent="0.2">
      <c r="B218" s="70">
        <f t="shared" si="18"/>
        <v>197</v>
      </c>
      <c r="C218" s="67" t="s">
        <v>50</v>
      </c>
      <c r="D218" s="67"/>
      <c r="E218" s="69"/>
      <c r="F218" s="69"/>
      <c r="G218" s="72" t="s">
        <v>94</v>
      </c>
      <c r="H218" s="67" t="s">
        <v>10</v>
      </c>
      <c r="I218" s="67"/>
      <c r="J218" s="65">
        <v>56</v>
      </c>
      <c r="K218" s="65">
        <v>8</v>
      </c>
      <c r="L218" s="65"/>
      <c r="M218" s="68"/>
      <c r="N218" s="67"/>
      <c r="O218" s="69">
        <f t="shared" si="19"/>
        <v>448</v>
      </c>
      <c r="P218" s="67"/>
      <c r="Q218" s="70">
        <v>2014</v>
      </c>
      <c r="R218" s="75"/>
    </row>
    <row r="219" spans="2:18" x14ac:dyDescent="0.2">
      <c r="B219" s="70">
        <f t="shared" si="18"/>
        <v>198</v>
      </c>
      <c r="C219" s="67" t="s">
        <v>50</v>
      </c>
      <c r="D219" s="67"/>
      <c r="E219" s="69"/>
      <c r="F219" s="69"/>
      <c r="G219" s="72" t="s">
        <v>94</v>
      </c>
      <c r="H219" s="67" t="s">
        <v>10</v>
      </c>
      <c r="I219" s="67" t="s">
        <v>131</v>
      </c>
      <c r="J219" s="65">
        <v>56</v>
      </c>
      <c r="K219" s="65">
        <v>19</v>
      </c>
      <c r="L219" s="65"/>
      <c r="M219" s="68"/>
      <c r="N219" s="67"/>
      <c r="O219" s="69">
        <f t="shared" si="19"/>
        <v>1064</v>
      </c>
      <c r="P219" s="67"/>
      <c r="Q219" s="70">
        <v>2015</v>
      </c>
      <c r="R219" s="75" t="s">
        <v>133</v>
      </c>
    </row>
    <row r="220" spans="2:18" x14ac:dyDescent="0.2">
      <c r="B220" s="70">
        <f t="shared" si="18"/>
        <v>199</v>
      </c>
      <c r="C220" s="67" t="s">
        <v>50</v>
      </c>
      <c r="D220" s="67"/>
      <c r="E220" s="69"/>
      <c r="F220" s="69"/>
      <c r="G220" s="72" t="s">
        <v>94</v>
      </c>
      <c r="H220" s="67" t="s">
        <v>10</v>
      </c>
      <c r="I220" s="67" t="s">
        <v>132</v>
      </c>
      <c r="J220" s="65">
        <v>125</v>
      </c>
      <c r="K220" s="65">
        <v>4</v>
      </c>
      <c r="L220" s="65"/>
      <c r="M220" s="68"/>
      <c r="N220" s="67"/>
      <c r="O220" s="69">
        <f t="shared" si="19"/>
        <v>500</v>
      </c>
      <c r="P220" s="67"/>
      <c r="Q220" s="70">
        <v>2015</v>
      </c>
      <c r="R220" s="75" t="s">
        <v>133</v>
      </c>
    </row>
    <row r="221" spans="2:18" ht="28.5" x14ac:dyDescent="0.2">
      <c r="B221" s="70">
        <f t="shared" si="18"/>
        <v>200</v>
      </c>
      <c r="C221" s="67" t="s">
        <v>253</v>
      </c>
      <c r="D221" s="67"/>
      <c r="E221" s="69"/>
      <c r="F221" s="69"/>
      <c r="G221" s="72" t="s">
        <v>293</v>
      </c>
      <c r="H221" s="67" t="s">
        <v>10</v>
      </c>
      <c r="I221" s="67" t="s">
        <v>224</v>
      </c>
      <c r="J221" s="65">
        <v>78</v>
      </c>
      <c r="K221" s="65">
        <v>18</v>
      </c>
      <c r="L221" s="65"/>
      <c r="M221" s="68"/>
      <c r="N221" s="67"/>
      <c r="O221" s="69">
        <f t="shared" si="19"/>
        <v>1404</v>
      </c>
      <c r="P221" s="67"/>
      <c r="Q221" s="70">
        <v>2016</v>
      </c>
      <c r="R221" s="63">
        <v>2019</v>
      </c>
    </row>
    <row r="222" spans="2:18" x14ac:dyDescent="0.2">
      <c r="B222" s="70">
        <f t="shared" si="18"/>
        <v>201</v>
      </c>
      <c r="C222" s="67" t="s">
        <v>341</v>
      </c>
      <c r="D222" s="67"/>
      <c r="E222" s="69"/>
      <c r="F222" s="69"/>
      <c r="G222" s="72" t="s">
        <v>342</v>
      </c>
      <c r="H222" s="67"/>
      <c r="I222" s="67"/>
      <c r="J222" s="65"/>
      <c r="K222" s="65">
        <v>20</v>
      </c>
      <c r="L222" s="65"/>
      <c r="M222" s="68"/>
      <c r="N222" s="67"/>
      <c r="O222" s="69"/>
      <c r="P222" s="67"/>
      <c r="Q222" s="70" t="s">
        <v>185</v>
      </c>
      <c r="R222" s="63"/>
    </row>
    <row r="223" spans="2:18" x14ac:dyDescent="0.2">
      <c r="B223" s="70">
        <f t="shared" si="18"/>
        <v>202</v>
      </c>
      <c r="C223" s="67" t="s">
        <v>341</v>
      </c>
      <c r="D223" s="67"/>
      <c r="E223" s="67"/>
      <c r="F223" s="67"/>
      <c r="G223" s="72" t="s">
        <v>342</v>
      </c>
      <c r="H223" s="67"/>
      <c r="I223" s="67"/>
      <c r="J223" s="67"/>
      <c r="K223" s="67">
        <v>18</v>
      </c>
      <c r="L223" s="67"/>
      <c r="M223" s="67"/>
      <c r="N223" s="67"/>
      <c r="O223" s="67"/>
      <c r="P223" s="67"/>
      <c r="Q223" s="69" t="s">
        <v>185</v>
      </c>
      <c r="R223" s="67"/>
    </row>
    <row r="224" spans="2:18" s="4" customFormat="1" ht="5.25" customHeight="1" thickBot="1" x14ac:dyDescent="0.25">
      <c r="B224" s="6"/>
      <c r="E224" s="6"/>
      <c r="F224" s="6"/>
      <c r="K224" s="22"/>
      <c r="L224" s="22"/>
      <c r="M224" s="22"/>
      <c r="O224" s="6"/>
      <c r="Q224" s="6"/>
      <c r="R224" s="51"/>
    </row>
    <row r="225" spans="2:18" s="4" customFormat="1" ht="15.75" thickTop="1" x14ac:dyDescent="0.25">
      <c r="B225" s="6"/>
      <c r="E225" s="6"/>
      <c r="F225" s="6"/>
      <c r="G225" s="3" t="s">
        <v>287</v>
      </c>
      <c r="H225" s="3"/>
      <c r="I225" s="3"/>
      <c r="J225" s="41" t="s">
        <v>4</v>
      </c>
      <c r="K225" s="42">
        <f>SUM(K22:K224)</f>
        <v>3107</v>
      </c>
      <c r="L225" s="3"/>
      <c r="O225" s="43">
        <f>SUM(O22:O224)/1000</f>
        <v>241.94</v>
      </c>
      <c r="P225" s="4" t="s">
        <v>86</v>
      </c>
      <c r="Q225" s="6"/>
      <c r="R225" s="64">
        <f>COUNTA(R22:R222)</f>
        <v>85</v>
      </c>
    </row>
    <row r="226" spans="2:18" s="8" customFormat="1" x14ac:dyDescent="0.2">
      <c r="B226" s="7"/>
      <c r="E226" s="7"/>
      <c r="F226" s="33"/>
      <c r="I226" s="11"/>
      <c r="J226" s="11"/>
      <c r="K226" s="11"/>
      <c r="L226" s="11"/>
      <c r="M226" s="11"/>
      <c r="N226" s="11"/>
      <c r="O226" s="7"/>
      <c r="Q226" s="7"/>
      <c r="R226" s="48" t="s">
        <v>223</v>
      </c>
    </row>
    <row r="227" spans="2:18" s="8" customFormat="1" x14ac:dyDescent="0.2">
      <c r="B227" s="7"/>
      <c r="E227" s="7"/>
      <c r="F227" s="33"/>
      <c r="I227" s="11"/>
      <c r="J227" s="11"/>
      <c r="K227" s="11"/>
      <c r="L227" s="11"/>
      <c r="M227" s="11"/>
      <c r="N227" s="11"/>
      <c r="O227" s="7"/>
      <c r="Q227" s="7"/>
      <c r="R227" s="56"/>
    </row>
    <row r="228" spans="2:18" s="8" customFormat="1" x14ac:dyDescent="0.2">
      <c r="B228" s="7"/>
      <c r="E228" s="7"/>
      <c r="F228" s="33"/>
      <c r="I228" s="11"/>
      <c r="J228" s="11"/>
      <c r="K228" s="11"/>
      <c r="L228" s="11"/>
      <c r="M228" s="11"/>
      <c r="N228" s="11"/>
      <c r="O228" s="7"/>
      <c r="Q228" s="7"/>
      <c r="R228" s="56"/>
    </row>
    <row r="229" spans="2:18" ht="6.75" customHeight="1" x14ac:dyDescent="0.2">
      <c r="F229" s="5"/>
      <c r="I229" s="4"/>
      <c r="J229" s="4"/>
      <c r="K229" s="4"/>
      <c r="L229" s="4"/>
      <c r="M229" s="4"/>
      <c r="N229" s="4"/>
    </row>
    <row r="230" spans="2:18" ht="15" x14ac:dyDescent="0.25">
      <c r="B230" s="13" t="s">
        <v>195</v>
      </c>
      <c r="C230" s="21" t="s">
        <v>281</v>
      </c>
      <c r="D230" s="21"/>
      <c r="E230" s="45"/>
      <c r="F230" s="12"/>
      <c r="G230" s="10"/>
      <c r="H230" s="10"/>
      <c r="I230" s="10"/>
      <c r="J230" s="10"/>
      <c r="K230" s="10"/>
      <c r="L230" s="10"/>
      <c r="M230" s="10"/>
      <c r="N230" s="10"/>
      <c r="O230" s="12"/>
      <c r="P230" s="10"/>
      <c r="Q230" s="12"/>
      <c r="R230" s="50"/>
    </row>
    <row r="231" spans="2:18" s="4" customFormat="1" ht="4.5" customHeight="1" x14ac:dyDescent="0.25">
      <c r="B231" s="17"/>
      <c r="C231" s="20"/>
      <c r="D231" s="20"/>
      <c r="E231" s="16"/>
      <c r="F231" s="6"/>
      <c r="O231" s="6"/>
      <c r="Q231" s="6"/>
      <c r="R231" s="51"/>
    </row>
    <row r="232" spans="2:18" s="6" customFormat="1" ht="31.5" customHeight="1" x14ac:dyDescent="0.2">
      <c r="B232" s="30" t="s">
        <v>89</v>
      </c>
      <c r="C232" s="30"/>
      <c r="D232" s="44"/>
      <c r="E232" s="44"/>
      <c r="F232" s="32"/>
      <c r="G232" s="31" t="s">
        <v>8</v>
      </c>
      <c r="H232" s="31" t="s">
        <v>9</v>
      </c>
      <c r="I232" s="31" t="s">
        <v>11</v>
      </c>
      <c r="J232" s="30" t="s">
        <v>91</v>
      </c>
      <c r="K232" s="30" t="s">
        <v>282</v>
      </c>
      <c r="L232" s="32"/>
      <c r="M232" s="32"/>
      <c r="N232" s="31"/>
      <c r="O232" s="31" t="s">
        <v>3</v>
      </c>
      <c r="P232" s="31" t="s">
        <v>90</v>
      </c>
      <c r="Q232" s="31" t="s">
        <v>228</v>
      </c>
      <c r="R232" s="52" t="s">
        <v>92</v>
      </c>
    </row>
    <row r="233" spans="2:18" s="4" customFormat="1" ht="4.5" customHeight="1" x14ac:dyDescent="0.25">
      <c r="B233" s="17"/>
      <c r="C233" s="20"/>
      <c r="D233" s="20"/>
      <c r="E233" s="16"/>
      <c r="F233" s="6"/>
      <c r="O233" s="6"/>
      <c r="Q233" s="6"/>
      <c r="R233" s="51"/>
    </row>
    <row r="234" spans="2:18" x14ac:dyDescent="0.2">
      <c r="B234" s="25">
        <v>1</v>
      </c>
      <c r="C234" s="26" t="s">
        <v>254</v>
      </c>
      <c r="D234" s="26"/>
      <c r="E234" s="26"/>
      <c r="F234" s="26"/>
      <c r="G234" s="28" t="s">
        <v>186</v>
      </c>
      <c r="H234" s="15" t="s">
        <v>10</v>
      </c>
      <c r="I234" s="15"/>
      <c r="J234" s="15"/>
      <c r="K234" s="27"/>
      <c r="L234" s="27">
        <v>1</v>
      </c>
      <c r="M234" s="23"/>
      <c r="N234" s="15"/>
      <c r="O234" s="26" t="s">
        <v>185</v>
      </c>
      <c r="P234" s="15"/>
      <c r="Q234" s="26" t="s">
        <v>185</v>
      </c>
      <c r="R234" s="54"/>
    </row>
    <row r="235" spans="2:18" x14ac:dyDescent="0.2">
      <c r="B235" s="25">
        <f t="shared" ref="B235:B249" si="20">B234+1</f>
        <v>2</v>
      </c>
      <c r="C235" s="26" t="s">
        <v>254</v>
      </c>
      <c r="D235" s="26"/>
      <c r="E235" s="26"/>
      <c r="F235" s="26"/>
      <c r="G235" s="28" t="s">
        <v>153</v>
      </c>
      <c r="H235" s="15" t="s">
        <v>10</v>
      </c>
      <c r="I235" s="15"/>
      <c r="J235" s="15"/>
      <c r="K235" s="27"/>
      <c r="L235" s="27">
        <v>2</v>
      </c>
      <c r="M235" s="23"/>
      <c r="N235" s="15"/>
      <c r="O235" s="26" t="s">
        <v>185</v>
      </c>
      <c r="P235" s="15"/>
      <c r="Q235" s="26" t="s">
        <v>185</v>
      </c>
      <c r="R235" s="54"/>
    </row>
    <row r="236" spans="2:18" x14ac:dyDescent="0.2">
      <c r="B236" s="25">
        <f t="shared" si="20"/>
        <v>3</v>
      </c>
      <c r="C236" s="26" t="s">
        <v>254</v>
      </c>
      <c r="D236" s="26"/>
      <c r="E236" s="26"/>
      <c r="F236" s="26"/>
      <c r="G236" s="28" t="s">
        <v>82</v>
      </c>
      <c r="H236" s="15" t="s">
        <v>10</v>
      </c>
      <c r="I236" s="15"/>
      <c r="J236" s="15"/>
      <c r="K236" s="27"/>
      <c r="L236" s="27">
        <v>2</v>
      </c>
      <c r="M236" s="23"/>
      <c r="N236" s="15"/>
      <c r="O236" s="26" t="s">
        <v>185</v>
      </c>
      <c r="P236" s="15"/>
      <c r="Q236" s="26" t="s">
        <v>185</v>
      </c>
      <c r="R236" s="54"/>
    </row>
    <row r="237" spans="2:18" x14ac:dyDescent="0.2">
      <c r="B237" s="25">
        <f t="shared" si="20"/>
        <v>4</v>
      </c>
      <c r="C237" s="26" t="s">
        <v>254</v>
      </c>
      <c r="D237" s="26"/>
      <c r="E237" s="26"/>
      <c r="F237" s="26"/>
      <c r="G237" s="15" t="s">
        <v>83</v>
      </c>
      <c r="H237" s="15" t="s">
        <v>10</v>
      </c>
      <c r="I237" s="15"/>
      <c r="J237" s="15"/>
      <c r="K237" s="27"/>
      <c r="L237" s="27">
        <v>1</v>
      </c>
      <c r="M237" s="23"/>
      <c r="N237" s="15"/>
      <c r="O237" s="26" t="s">
        <v>185</v>
      </c>
      <c r="P237" s="15"/>
      <c r="Q237" s="26" t="s">
        <v>185</v>
      </c>
      <c r="R237" s="54"/>
    </row>
    <row r="238" spans="2:18" x14ac:dyDescent="0.2">
      <c r="B238" s="25">
        <f t="shared" si="20"/>
        <v>5</v>
      </c>
      <c r="C238" s="26" t="s">
        <v>254</v>
      </c>
      <c r="D238" s="67" t="s">
        <v>458</v>
      </c>
      <c r="E238" s="26"/>
      <c r="F238" s="26"/>
      <c r="G238" s="28" t="s">
        <v>154</v>
      </c>
      <c r="H238" s="15" t="s">
        <v>10</v>
      </c>
      <c r="I238" s="15"/>
      <c r="J238" s="15"/>
      <c r="K238" s="27"/>
      <c r="L238" s="27">
        <v>1</v>
      </c>
      <c r="M238" s="23"/>
      <c r="N238" s="15"/>
      <c r="O238" s="26" t="s">
        <v>185</v>
      </c>
      <c r="P238" s="15"/>
      <c r="Q238" s="26">
        <v>2013</v>
      </c>
      <c r="R238" s="54"/>
    </row>
    <row r="239" spans="2:18" x14ac:dyDescent="0.2">
      <c r="B239" s="25">
        <f t="shared" si="20"/>
        <v>6</v>
      </c>
      <c r="C239" s="26" t="s">
        <v>254</v>
      </c>
      <c r="D239" s="67" t="s">
        <v>458</v>
      </c>
      <c r="E239" s="26"/>
      <c r="F239" s="26"/>
      <c r="G239" s="28" t="s">
        <v>87</v>
      </c>
      <c r="H239" s="15" t="s">
        <v>10</v>
      </c>
      <c r="I239" s="15"/>
      <c r="J239" s="15"/>
      <c r="K239" s="27"/>
      <c r="L239" s="27">
        <v>1</v>
      </c>
      <c r="M239" s="23"/>
      <c r="N239" s="15"/>
      <c r="O239" s="26" t="s">
        <v>185</v>
      </c>
      <c r="P239" s="15"/>
      <c r="Q239" s="26">
        <v>2013</v>
      </c>
      <c r="R239" s="54"/>
    </row>
    <row r="240" spans="2:18" x14ac:dyDescent="0.2">
      <c r="B240" s="25">
        <f t="shared" si="20"/>
        <v>7</v>
      </c>
      <c r="C240" s="26" t="s">
        <v>254</v>
      </c>
      <c r="D240" s="26"/>
      <c r="E240" s="26"/>
      <c r="F240" s="26"/>
      <c r="G240" s="28" t="s">
        <v>155</v>
      </c>
      <c r="H240" s="15" t="s">
        <v>10</v>
      </c>
      <c r="I240" s="15"/>
      <c r="J240" s="15"/>
      <c r="K240" s="27"/>
      <c r="L240" s="27">
        <v>1</v>
      </c>
      <c r="M240" s="23"/>
      <c r="N240" s="15"/>
      <c r="O240" s="26" t="s">
        <v>185</v>
      </c>
      <c r="P240" s="15"/>
      <c r="Q240" s="26">
        <v>2013</v>
      </c>
      <c r="R240" s="54"/>
    </row>
    <row r="241" spans="2:18" x14ac:dyDescent="0.2">
      <c r="B241" s="25">
        <f t="shared" si="20"/>
        <v>8</v>
      </c>
      <c r="C241" s="26" t="s">
        <v>254</v>
      </c>
      <c r="D241" s="26"/>
      <c r="E241" s="26"/>
      <c r="F241" s="26"/>
      <c r="G241" s="28" t="s">
        <v>156</v>
      </c>
      <c r="H241" s="15" t="s">
        <v>10</v>
      </c>
      <c r="I241" s="15"/>
      <c r="J241" s="15"/>
      <c r="K241" s="27"/>
      <c r="L241" s="27">
        <v>1</v>
      </c>
      <c r="M241" s="23"/>
      <c r="N241" s="15"/>
      <c r="O241" s="26" t="s">
        <v>185</v>
      </c>
      <c r="P241" s="15"/>
      <c r="Q241" s="26">
        <v>2013</v>
      </c>
      <c r="R241" s="54"/>
    </row>
    <row r="242" spans="2:18" x14ac:dyDescent="0.2">
      <c r="B242" s="25">
        <f t="shared" si="20"/>
        <v>9</v>
      </c>
      <c r="C242" s="26" t="s">
        <v>254</v>
      </c>
      <c r="D242" s="26"/>
      <c r="E242" s="26"/>
      <c r="F242" s="26"/>
      <c r="G242" s="29" t="s">
        <v>157</v>
      </c>
      <c r="H242" s="15" t="s">
        <v>10</v>
      </c>
      <c r="I242" s="15"/>
      <c r="J242" s="15"/>
      <c r="K242" s="27"/>
      <c r="L242" s="27">
        <v>2</v>
      </c>
      <c r="M242" s="23"/>
      <c r="N242" s="15"/>
      <c r="O242" s="26" t="s">
        <v>185</v>
      </c>
      <c r="P242" s="15"/>
      <c r="Q242" s="26">
        <v>2013</v>
      </c>
      <c r="R242" s="57"/>
    </row>
    <row r="243" spans="2:18" x14ac:dyDescent="0.2">
      <c r="B243" s="25">
        <f t="shared" si="20"/>
        <v>10</v>
      </c>
      <c r="C243" s="26" t="s">
        <v>254</v>
      </c>
      <c r="D243" s="26"/>
      <c r="E243" s="26"/>
      <c r="F243" s="26"/>
      <c r="G243" s="15" t="s">
        <v>162</v>
      </c>
      <c r="H243" s="15" t="s">
        <v>10</v>
      </c>
      <c r="I243" s="15"/>
      <c r="J243" s="15"/>
      <c r="K243" s="27"/>
      <c r="L243" s="27">
        <v>1</v>
      </c>
      <c r="M243" s="23"/>
      <c r="N243" s="15"/>
      <c r="O243" s="26" t="s">
        <v>185</v>
      </c>
      <c r="P243" s="15"/>
      <c r="Q243" s="26">
        <v>2014</v>
      </c>
      <c r="R243" s="54"/>
    </row>
    <row r="244" spans="2:18" x14ac:dyDescent="0.2">
      <c r="B244" s="25">
        <f t="shared" si="20"/>
        <v>11</v>
      </c>
      <c r="C244" s="26" t="s">
        <v>254</v>
      </c>
      <c r="D244" s="26"/>
      <c r="E244" s="26"/>
      <c r="F244" s="26"/>
      <c r="G244" s="15" t="s">
        <v>99</v>
      </c>
      <c r="H244" s="15" t="s">
        <v>10</v>
      </c>
      <c r="I244" s="15"/>
      <c r="J244" s="15"/>
      <c r="K244" s="27"/>
      <c r="L244" s="27">
        <v>1</v>
      </c>
      <c r="M244" s="23"/>
      <c r="N244" s="15"/>
      <c r="O244" s="26" t="s">
        <v>185</v>
      </c>
      <c r="P244" s="15"/>
      <c r="Q244" s="26">
        <v>2014</v>
      </c>
      <c r="R244" s="54"/>
    </row>
    <row r="245" spans="2:18" x14ac:dyDescent="0.2">
      <c r="B245" s="25"/>
      <c r="C245" s="26"/>
      <c r="D245" s="26"/>
      <c r="E245" s="26"/>
      <c r="F245" s="26"/>
      <c r="G245" s="15" t="s">
        <v>99</v>
      </c>
      <c r="H245" s="15" t="s">
        <v>10</v>
      </c>
      <c r="I245" s="15"/>
      <c r="J245" s="15"/>
      <c r="K245" s="27"/>
      <c r="L245" s="27">
        <v>1</v>
      </c>
      <c r="M245" s="23"/>
      <c r="N245" s="15"/>
      <c r="O245" s="26">
        <v>6</v>
      </c>
      <c r="P245" s="15"/>
      <c r="Q245" s="26">
        <v>2018</v>
      </c>
      <c r="R245" s="54" t="s">
        <v>457</v>
      </c>
    </row>
    <row r="246" spans="2:18" x14ac:dyDescent="0.2">
      <c r="B246" s="25">
        <f>B244+1</f>
        <v>12</v>
      </c>
      <c r="C246" s="26" t="s">
        <v>254</v>
      </c>
      <c r="D246" s="26"/>
      <c r="E246" s="26"/>
      <c r="F246" s="26"/>
      <c r="G246" s="15" t="s">
        <v>100</v>
      </c>
      <c r="H246" s="15" t="s">
        <v>10</v>
      </c>
      <c r="I246" s="15"/>
      <c r="J246" s="15"/>
      <c r="K246" s="27"/>
      <c r="L246" s="27">
        <v>1</v>
      </c>
      <c r="M246" s="23"/>
      <c r="N246" s="15"/>
      <c r="O246" s="26" t="s">
        <v>185</v>
      </c>
      <c r="P246" s="15"/>
      <c r="Q246" s="26">
        <v>2014</v>
      </c>
      <c r="R246" s="54"/>
    </row>
    <row r="247" spans="2:18" x14ac:dyDescent="0.2">
      <c r="B247" s="25">
        <f t="shared" si="20"/>
        <v>13</v>
      </c>
      <c r="C247" s="26" t="s">
        <v>254</v>
      </c>
      <c r="D247" s="26"/>
      <c r="E247" s="26"/>
      <c r="F247" s="26"/>
      <c r="G247" s="15" t="s">
        <v>362</v>
      </c>
      <c r="H247" s="15" t="s">
        <v>10</v>
      </c>
      <c r="I247" s="15"/>
      <c r="J247" s="15"/>
      <c r="K247" s="27"/>
      <c r="L247" s="27">
        <v>1</v>
      </c>
      <c r="M247" s="23"/>
      <c r="N247" s="15"/>
      <c r="O247" s="26" t="s">
        <v>185</v>
      </c>
      <c r="P247" s="15"/>
      <c r="Q247" s="26">
        <v>2014</v>
      </c>
      <c r="R247" s="54"/>
    </row>
    <row r="248" spans="2:18" x14ac:dyDescent="0.2">
      <c r="B248" s="25">
        <f t="shared" si="20"/>
        <v>14</v>
      </c>
      <c r="C248" s="26" t="s">
        <v>254</v>
      </c>
      <c r="D248" s="26"/>
      <c r="E248" s="26"/>
      <c r="F248" s="26"/>
      <c r="G248" s="15" t="s">
        <v>362</v>
      </c>
      <c r="H248" s="15" t="s">
        <v>10</v>
      </c>
      <c r="I248" s="15"/>
      <c r="J248" s="15"/>
      <c r="K248" s="27"/>
      <c r="L248" s="27">
        <v>1</v>
      </c>
      <c r="M248" s="23"/>
      <c r="N248" s="15"/>
      <c r="O248" s="26" t="s">
        <v>185</v>
      </c>
      <c r="P248" s="15"/>
      <c r="Q248" s="26">
        <v>2015</v>
      </c>
      <c r="R248" s="55"/>
    </row>
    <row r="249" spans="2:18" x14ac:dyDescent="0.2">
      <c r="B249" s="25">
        <f t="shared" si="20"/>
        <v>15</v>
      </c>
      <c r="C249" s="26" t="s">
        <v>254</v>
      </c>
      <c r="D249" s="26"/>
      <c r="E249" s="26"/>
      <c r="F249" s="26"/>
      <c r="G249" s="15" t="s">
        <v>206</v>
      </c>
      <c r="H249" s="15" t="s">
        <v>10</v>
      </c>
      <c r="I249" s="15" t="s">
        <v>101</v>
      </c>
      <c r="J249" s="15"/>
      <c r="K249" s="27"/>
      <c r="L249" s="27">
        <v>1</v>
      </c>
      <c r="M249" s="23"/>
      <c r="N249" s="15"/>
      <c r="O249" s="26" t="s">
        <v>185</v>
      </c>
      <c r="P249" s="15"/>
      <c r="Q249" s="26">
        <v>2016</v>
      </c>
      <c r="R249" s="54" t="s">
        <v>207</v>
      </c>
    </row>
    <row r="250" spans="2:18" s="4" customFormat="1" ht="7.5" customHeight="1" thickBot="1" x14ac:dyDescent="0.25">
      <c r="B250" s="6"/>
      <c r="C250" s="11"/>
      <c r="D250" s="11"/>
      <c r="E250" s="19"/>
      <c r="F250" s="19"/>
      <c r="G250" s="11"/>
      <c r="H250" s="11"/>
      <c r="I250" s="11"/>
      <c r="J250" s="11"/>
      <c r="K250" s="22"/>
      <c r="L250" s="22"/>
      <c r="M250" s="22"/>
      <c r="N250" s="22"/>
      <c r="O250" s="19"/>
      <c r="P250" s="11"/>
      <c r="Q250" s="19"/>
      <c r="R250" s="58"/>
    </row>
    <row r="251" spans="2:18" s="4" customFormat="1" ht="15" thickTop="1" x14ac:dyDescent="0.2">
      <c r="B251" s="6"/>
      <c r="C251" s="11"/>
      <c r="D251" s="11"/>
      <c r="E251" s="19"/>
      <c r="F251" s="19"/>
      <c r="G251" s="9" t="s">
        <v>287</v>
      </c>
      <c r="H251" s="9"/>
      <c r="I251" s="9"/>
      <c r="J251" s="9"/>
      <c r="K251" s="9"/>
      <c r="L251" s="9">
        <f>SUM(L234:L250)</f>
        <v>19</v>
      </c>
      <c r="M251" s="11"/>
      <c r="N251" s="11"/>
      <c r="O251" s="19"/>
      <c r="P251" s="11"/>
      <c r="Q251" s="19"/>
      <c r="R251" s="19">
        <f>COUNTA(R234:R249)</f>
        <v>2</v>
      </c>
    </row>
    <row r="252" spans="2:18" x14ac:dyDescent="0.2">
      <c r="B252" s="7"/>
      <c r="C252" s="8"/>
      <c r="D252" s="8"/>
      <c r="E252" s="7"/>
      <c r="F252" s="7"/>
      <c r="G252" s="8"/>
      <c r="H252" s="8"/>
      <c r="I252" s="8"/>
      <c r="J252" s="8"/>
      <c r="K252" s="11"/>
      <c r="L252" s="11"/>
      <c r="M252" s="11"/>
      <c r="N252" s="11"/>
      <c r="O252" s="19"/>
      <c r="P252" s="8"/>
      <c r="Q252" s="7"/>
      <c r="R252" s="19" t="s">
        <v>223</v>
      </c>
    </row>
    <row r="253" spans="2:18" x14ac:dyDescent="0.2">
      <c r="B253" s="1"/>
      <c r="F253" s="1"/>
    </row>
    <row r="254" spans="2:18" x14ac:dyDescent="0.2">
      <c r="B254" s="1"/>
      <c r="F254" s="1"/>
    </row>
  </sheetData>
  <pageMargins left="0.51181102362204722" right="0.11811023622047245" top="0.55118110236220474" bottom="0.55118110236220474" header="0.11811023622047245" footer="0.11811023622047245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 ulicami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2018-11-30T12:51:18Z</dcterms:modified>
</cp:coreProperties>
</file>